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São Luís-bacabal\"/>
    </mc:Choice>
  </mc:AlternateContent>
  <bookViews>
    <workbookView xWindow="0" yWindow="0" windowWidth="28800" windowHeight="12180" tabRatio="921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</workbook>
</file>

<file path=xl/calcChain.xml><?xml version="1.0" encoding="utf-8"?>
<calcChain xmlns="http://schemas.openxmlformats.org/spreadsheetml/2006/main">
  <c r="B131" i="57" l="1"/>
  <c r="E115" i="57"/>
  <c r="E108" i="57"/>
  <c r="F102" i="57"/>
  <c r="F124" i="57" s="1"/>
  <c r="E72" i="57"/>
  <c r="F61" i="57"/>
  <c r="F66" i="57" s="1"/>
  <c r="E52" i="57"/>
  <c r="E75" i="57" s="1"/>
  <c r="E38" i="57"/>
  <c r="F26" i="57"/>
  <c r="F31" i="57" s="1"/>
  <c r="B131" i="56"/>
  <c r="E115" i="56"/>
  <c r="E108" i="56"/>
  <c r="E116" i="56" s="1"/>
  <c r="F102" i="56"/>
  <c r="F124" i="56" s="1"/>
  <c r="E72" i="56"/>
  <c r="E52" i="56"/>
  <c r="E75" i="56" s="1"/>
  <c r="E38" i="56"/>
  <c r="F26" i="56"/>
  <c r="F31" i="56" s="1"/>
  <c r="B131" i="55"/>
  <c r="E115" i="55"/>
  <c r="E108" i="55"/>
  <c r="E116" i="55" s="1"/>
  <c r="F102" i="55"/>
  <c r="F124" i="55" s="1"/>
  <c r="E72" i="55"/>
  <c r="F56" i="55"/>
  <c r="E52" i="55"/>
  <c r="E75" i="55" s="1"/>
  <c r="E38" i="55"/>
  <c r="F26" i="55"/>
  <c r="F31" i="55" s="1"/>
  <c r="B131" i="54"/>
  <c r="E115" i="54"/>
  <c r="E108" i="54"/>
  <c r="F102" i="54"/>
  <c r="F124" i="54" s="1"/>
  <c r="E72" i="54"/>
  <c r="F56" i="54"/>
  <c r="E52" i="54"/>
  <c r="E75" i="54" s="1"/>
  <c r="E38" i="54"/>
  <c r="F26" i="54"/>
  <c r="F31" i="54" s="1"/>
  <c r="B131" i="53"/>
  <c r="E115" i="53"/>
  <c r="E108" i="53"/>
  <c r="F102" i="53"/>
  <c r="F124" i="53" s="1"/>
  <c r="E72" i="53"/>
  <c r="F56" i="53"/>
  <c r="E52" i="53"/>
  <c r="E75" i="53" s="1"/>
  <c r="E38" i="53"/>
  <c r="F26" i="53"/>
  <c r="F31" i="53" s="1"/>
  <c r="B131" i="52"/>
  <c r="E115" i="52"/>
  <c r="E108" i="52"/>
  <c r="F102" i="52"/>
  <c r="F124" i="52" s="1"/>
  <c r="E72" i="52"/>
  <c r="F56" i="52"/>
  <c r="E52" i="52"/>
  <c r="E75" i="52" s="1"/>
  <c r="E38" i="52"/>
  <c r="F26" i="52"/>
  <c r="F29" i="52" s="1"/>
  <c r="B131" i="51"/>
  <c r="E115" i="51"/>
  <c r="E108" i="51"/>
  <c r="E116" i="51" s="1"/>
  <c r="F102" i="51"/>
  <c r="F124" i="51" s="1"/>
  <c r="E72" i="51"/>
  <c r="F56" i="51"/>
  <c r="E52" i="51"/>
  <c r="E75" i="51" s="1"/>
  <c r="E38" i="51"/>
  <c r="F26" i="51"/>
  <c r="F31" i="51" s="1"/>
  <c r="B131" i="50"/>
  <c r="E115" i="50"/>
  <c r="E108" i="50"/>
  <c r="F102" i="50"/>
  <c r="F124" i="50" s="1"/>
  <c r="E72" i="50"/>
  <c r="F56" i="50"/>
  <c r="E52" i="50"/>
  <c r="E75" i="50" s="1"/>
  <c r="E38" i="50"/>
  <c r="F26" i="50"/>
  <c r="F31" i="50" s="1"/>
  <c r="B131" i="49"/>
  <c r="E115" i="49"/>
  <c r="E108" i="49"/>
  <c r="F102" i="49"/>
  <c r="F124" i="49" s="1"/>
  <c r="E72" i="49"/>
  <c r="F56" i="49"/>
  <c r="E52" i="49"/>
  <c r="E75" i="49" s="1"/>
  <c r="E38" i="49"/>
  <c r="F26" i="49"/>
  <c r="F31" i="49" s="1"/>
  <c r="B131" i="48"/>
  <c r="E115" i="48"/>
  <c r="E108" i="48"/>
  <c r="F102" i="48"/>
  <c r="F124" i="48" s="1"/>
  <c r="E72" i="48"/>
  <c r="F56" i="48"/>
  <c r="E52" i="48"/>
  <c r="E75" i="48" s="1"/>
  <c r="E38" i="48"/>
  <c r="F26" i="48"/>
  <c r="F55" i="48" s="1"/>
  <c r="B131" i="47"/>
  <c r="E115" i="47"/>
  <c r="E108" i="47"/>
  <c r="F102" i="47"/>
  <c r="F124" i="47" s="1"/>
  <c r="E72" i="47"/>
  <c r="F56" i="47"/>
  <c r="E52" i="47"/>
  <c r="E75" i="47" s="1"/>
  <c r="E38" i="47"/>
  <c r="F26" i="47"/>
  <c r="F55" i="47" s="1"/>
  <c r="F56" i="46"/>
  <c r="B131" i="46"/>
  <c r="E115" i="46"/>
  <c r="E108" i="46"/>
  <c r="F102" i="46"/>
  <c r="F124" i="46" s="1"/>
  <c r="E72" i="46"/>
  <c r="E52" i="46"/>
  <c r="E75" i="46" s="1"/>
  <c r="E38" i="46"/>
  <c r="F26" i="46"/>
  <c r="F31" i="46" s="1"/>
  <c r="B131" i="45"/>
  <c r="E115" i="45"/>
  <c r="E108" i="45"/>
  <c r="F102" i="45"/>
  <c r="F124" i="45" s="1"/>
  <c r="E72" i="45"/>
  <c r="F56" i="45"/>
  <c r="E52" i="45"/>
  <c r="E75" i="45" s="1"/>
  <c r="E38" i="45"/>
  <c r="F26" i="45"/>
  <c r="F29" i="45" s="1"/>
  <c r="F55" i="44"/>
  <c r="F28" i="49" l="1"/>
  <c r="E116" i="57"/>
  <c r="E116" i="52"/>
  <c r="E116" i="48"/>
  <c r="F55" i="49"/>
  <c r="F61" i="49" s="1"/>
  <c r="F66" i="49" s="1"/>
  <c r="E116" i="46"/>
  <c r="F29" i="49"/>
  <c r="F61" i="47"/>
  <c r="F66" i="47" s="1"/>
  <c r="F55" i="45"/>
  <c r="F61" i="45" s="1"/>
  <c r="F66" i="45" s="1"/>
  <c r="F55" i="52"/>
  <c r="F61" i="52" s="1"/>
  <c r="F66" i="52" s="1"/>
  <c r="F30" i="45"/>
  <c r="F30" i="52"/>
  <c r="F28" i="57"/>
  <c r="E77" i="45"/>
  <c r="F61" i="48"/>
  <c r="F66" i="48" s="1"/>
  <c r="F30" i="49"/>
  <c r="E116" i="49"/>
  <c r="E77" i="52"/>
  <c r="E116" i="53"/>
  <c r="F29" i="57"/>
  <c r="E116" i="47"/>
  <c r="E116" i="50"/>
  <c r="F28" i="51"/>
  <c r="E116" i="54"/>
  <c r="F28" i="55"/>
  <c r="F30" i="57"/>
  <c r="F28" i="44"/>
  <c r="E116" i="45"/>
  <c r="F28" i="56"/>
  <c r="F29" i="56"/>
  <c r="F30" i="56"/>
  <c r="E77" i="57"/>
  <c r="E77" i="56"/>
  <c r="F61" i="56"/>
  <c r="F66" i="56" s="1"/>
  <c r="E77" i="55"/>
  <c r="F29" i="55"/>
  <c r="F30" i="55"/>
  <c r="F55" i="55"/>
  <c r="F61" i="55" s="1"/>
  <c r="F66" i="55" s="1"/>
  <c r="F28" i="54"/>
  <c r="E77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E77" i="53"/>
  <c r="F28" i="52"/>
  <c r="F31" i="52"/>
  <c r="F29" i="51"/>
  <c r="E77" i="51"/>
  <c r="F30" i="51"/>
  <c r="F55" i="51"/>
  <c r="F61" i="51" s="1"/>
  <c r="F66" i="51" s="1"/>
  <c r="F29" i="50"/>
  <c r="F55" i="50"/>
  <c r="F61" i="50" s="1"/>
  <c r="F66" i="50" s="1"/>
  <c r="F30" i="50"/>
  <c r="F28" i="50"/>
  <c r="E77" i="50"/>
  <c r="E77" i="49"/>
  <c r="E77" i="48"/>
  <c r="F29" i="48"/>
  <c r="F31" i="48"/>
  <c r="F28" i="48"/>
  <c r="F30" i="48"/>
  <c r="F31" i="47"/>
  <c r="F29" i="47"/>
  <c r="E77" i="47"/>
  <c r="F28" i="47"/>
  <c r="F30" i="47"/>
  <c r="F30" i="46"/>
  <c r="F28" i="46"/>
  <c r="F29" i="46"/>
  <c r="E77" i="46"/>
  <c r="F55" i="46"/>
  <c r="F61" i="46" s="1"/>
  <c r="F66" i="46" s="1"/>
  <c r="F31" i="45"/>
  <c r="F28" i="45"/>
  <c r="F29" i="44"/>
  <c r="F31" i="44"/>
  <c r="F30" i="44"/>
  <c r="F32" i="49" l="1"/>
  <c r="F75" i="49" s="1"/>
  <c r="F32" i="51"/>
  <c r="F81" i="51" s="1"/>
  <c r="F32" i="53"/>
  <c r="F32" i="45"/>
  <c r="F71" i="45" s="1"/>
  <c r="F32" i="46"/>
  <c r="F73" i="46" s="1"/>
  <c r="F32" i="50"/>
  <c r="F85" i="50" s="1"/>
  <c r="F32" i="57"/>
  <c r="F75" i="57" s="1"/>
  <c r="F32" i="55"/>
  <c r="F32" i="56"/>
  <c r="F81" i="57"/>
  <c r="F120" i="57"/>
  <c r="F32" i="54"/>
  <c r="F81" i="54" s="1"/>
  <c r="F75" i="53"/>
  <c r="F72" i="53"/>
  <c r="F32" i="52"/>
  <c r="F89" i="52" s="1"/>
  <c r="F90" i="52" s="1"/>
  <c r="F94" i="52" s="1"/>
  <c r="F76" i="52"/>
  <c r="F76" i="51"/>
  <c r="F89" i="51"/>
  <c r="F90" i="51" s="1"/>
  <c r="F94" i="51" s="1"/>
  <c r="F36" i="51"/>
  <c r="F72" i="51"/>
  <c r="F32" i="48"/>
  <c r="F85" i="48" s="1"/>
  <c r="F32" i="47"/>
  <c r="F85" i="47" s="1"/>
  <c r="F81" i="46"/>
  <c r="F37" i="46"/>
  <c r="F71" i="46"/>
  <c r="F75" i="46"/>
  <c r="F83" i="45"/>
  <c r="F81" i="45"/>
  <c r="F120" i="45"/>
  <c r="F75" i="45"/>
  <c r="F72" i="45"/>
  <c r="F72" i="55" l="1"/>
  <c r="F85" i="55"/>
  <c r="F85" i="53"/>
  <c r="F36" i="53"/>
  <c r="F73" i="53"/>
  <c r="F71" i="53"/>
  <c r="F74" i="53"/>
  <c r="F37" i="53"/>
  <c r="F36" i="50"/>
  <c r="F82" i="50"/>
  <c r="F83" i="50"/>
  <c r="F89" i="50"/>
  <c r="F90" i="50" s="1"/>
  <c r="F94" i="50" s="1"/>
  <c r="F81" i="50"/>
  <c r="F76" i="45"/>
  <c r="F82" i="45"/>
  <c r="F74" i="45"/>
  <c r="F76" i="54"/>
  <c r="F89" i="54"/>
  <c r="F90" i="54" s="1"/>
  <c r="F94" i="54" s="1"/>
  <c r="F82" i="54"/>
  <c r="F84" i="52"/>
  <c r="F81" i="52"/>
  <c r="F120" i="50"/>
  <c r="F89" i="49"/>
  <c r="F90" i="49" s="1"/>
  <c r="F94" i="49" s="1"/>
  <c r="F85" i="49"/>
  <c r="F36" i="49"/>
  <c r="F83" i="49"/>
  <c r="F84" i="49"/>
  <c r="F120" i="49"/>
  <c r="F76" i="49"/>
  <c r="F74" i="49"/>
  <c r="F72" i="49"/>
  <c r="F37" i="49"/>
  <c r="F82" i="49"/>
  <c r="F71" i="49"/>
  <c r="F73" i="49"/>
  <c r="F81" i="49"/>
  <c r="F82" i="57"/>
  <c r="F36" i="57"/>
  <c r="F83" i="57"/>
  <c r="F89" i="57"/>
  <c r="F90" i="57" s="1"/>
  <c r="F94" i="57" s="1"/>
  <c r="F73" i="55"/>
  <c r="F37" i="55"/>
  <c r="F74" i="55"/>
  <c r="F82" i="53"/>
  <c r="F81" i="53"/>
  <c r="F86" i="53" s="1"/>
  <c r="F93" i="53" s="1"/>
  <c r="F95" i="53" s="1"/>
  <c r="F123" i="53" s="1"/>
  <c r="F89" i="48"/>
  <c r="F90" i="48" s="1"/>
  <c r="F94" i="48" s="1"/>
  <c r="F76" i="50"/>
  <c r="F74" i="50"/>
  <c r="F84" i="50"/>
  <c r="F86" i="50" s="1"/>
  <c r="F93" i="50" s="1"/>
  <c r="F95" i="50" s="1"/>
  <c r="F123" i="50" s="1"/>
  <c r="F72" i="50"/>
  <c r="F73" i="51"/>
  <c r="F74" i="51"/>
  <c r="F84" i="51"/>
  <c r="F85" i="51"/>
  <c r="F89" i="53"/>
  <c r="F90" i="53" s="1"/>
  <c r="F94" i="53" s="1"/>
  <c r="F120" i="53"/>
  <c r="F36" i="55"/>
  <c r="F38" i="55" s="1"/>
  <c r="F39" i="55" s="1"/>
  <c r="F40" i="55" s="1"/>
  <c r="F47" i="55" s="1"/>
  <c r="F89" i="55"/>
  <c r="F90" i="55" s="1"/>
  <c r="F94" i="55" s="1"/>
  <c r="F120" i="55"/>
  <c r="F76" i="57"/>
  <c r="F74" i="57"/>
  <c r="F84" i="57"/>
  <c r="F72" i="57"/>
  <c r="F82" i="47"/>
  <c r="F75" i="50"/>
  <c r="F77" i="50" s="1"/>
  <c r="F122" i="50" s="1"/>
  <c r="F82" i="51"/>
  <c r="F83" i="51"/>
  <c r="F120" i="51"/>
  <c r="F75" i="55"/>
  <c r="F71" i="55"/>
  <c r="F77" i="55" s="1"/>
  <c r="F122" i="55" s="1"/>
  <c r="F76" i="55"/>
  <c r="F81" i="55"/>
  <c r="F36" i="48"/>
  <c r="F38" i="48" s="1"/>
  <c r="F39" i="48" s="1"/>
  <c r="F40" i="48" s="1"/>
  <c r="F73" i="50"/>
  <c r="F71" i="50"/>
  <c r="F37" i="50"/>
  <c r="F38" i="50" s="1"/>
  <c r="F39" i="50" s="1"/>
  <c r="F40" i="50" s="1"/>
  <c r="F75" i="51"/>
  <c r="F71" i="51"/>
  <c r="F77" i="51" s="1"/>
  <c r="F122" i="51" s="1"/>
  <c r="F37" i="51"/>
  <c r="F38" i="51" s="1"/>
  <c r="F39" i="51" s="1"/>
  <c r="F40" i="51" s="1"/>
  <c r="F76" i="53"/>
  <c r="F77" i="53" s="1"/>
  <c r="F122" i="53" s="1"/>
  <c r="F83" i="53"/>
  <c r="F84" i="53"/>
  <c r="F85" i="54"/>
  <c r="F82" i="55"/>
  <c r="F83" i="55"/>
  <c r="F84" i="55"/>
  <c r="F73" i="57"/>
  <c r="F71" i="57"/>
  <c r="F37" i="57"/>
  <c r="F85" i="57"/>
  <c r="F86" i="57" s="1"/>
  <c r="F93" i="57" s="1"/>
  <c r="F95" i="57" s="1"/>
  <c r="F123" i="57" s="1"/>
  <c r="F76" i="46"/>
  <c r="F74" i="46"/>
  <c r="F84" i="46"/>
  <c r="F85" i="46"/>
  <c r="F37" i="45"/>
  <c r="F85" i="45"/>
  <c r="F36" i="45"/>
  <c r="F38" i="45" s="1"/>
  <c r="F39" i="45" s="1"/>
  <c r="F40" i="45" s="1"/>
  <c r="F89" i="45"/>
  <c r="F90" i="45" s="1"/>
  <c r="F94" i="45" s="1"/>
  <c r="F82" i="46"/>
  <c r="F83" i="46"/>
  <c r="F120" i="46"/>
  <c r="F75" i="52"/>
  <c r="F71" i="52"/>
  <c r="F36" i="54"/>
  <c r="F38" i="54" s="1"/>
  <c r="F39" i="54" s="1"/>
  <c r="F40" i="54" s="1"/>
  <c r="F84" i="54"/>
  <c r="F84" i="45"/>
  <c r="F73" i="45"/>
  <c r="F77" i="45" s="1"/>
  <c r="F122" i="45" s="1"/>
  <c r="F72" i="46"/>
  <c r="F77" i="46" s="1"/>
  <c r="F122" i="46" s="1"/>
  <c r="F36" i="46"/>
  <c r="F38" i="46" s="1"/>
  <c r="F39" i="46" s="1"/>
  <c r="F40" i="46" s="1"/>
  <c r="F64" i="46" s="1"/>
  <c r="F89" i="46"/>
  <c r="F90" i="46" s="1"/>
  <c r="F94" i="46" s="1"/>
  <c r="F85" i="52"/>
  <c r="F83" i="52"/>
  <c r="F71" i="54"/>
  <c r="F72" i="54"/>
  <c r="F38" i="57"/>
  <c r="F39" i="57" s="1"/>
  <c r="F40" i="57" s="1"/>
  <c r="F64" i="57" s="1"/>
  <c r="F83" i="47"/>
  <c r="F75" i="47"/>
  <c r="F36" i="47"/>
  <c r="F89" i="47"/>
  <c r="F90" i="47" s="1"/>
  <c r="F94" i="47" s="1"/>
  <c r="F75" i="48"/>
  <c r="F71" i="48"/>
  <c r="F72" i="48"/>
  <c r="F84" i="48"/>
  <c r="F71" i="47"/>
  <c r="F73" i="48"/>
  <c r="F81" i="48"/>
  <c r="F120" i="48"/>
  <c r="F37" i="48"/>
  <c r="F72" i="47"/>
  <c r="F76" i="47"/>
  <c r="F74" i="48"/>
  <c r="F73" i="47"/>
  <c r="F74" i="47"/>
  <c r="F120" i="47"/>
  <c r="F82" i="48"/>
  <c r="F83" i="48"/>
  <c r="F76" i="48"/>
  <c r="F75" i="54"/>
  <c r="F83" i="54"/>
  <c r="F120" i="54"/>
  <c r="F84" i="47"/>
  <c r="F37" i="52"/>
  <c r="F82" i="52"/>
  <c r="F74" i="52"/>
  <c r="F120" i="52"/>
  <c r="F37" i="47"/>
  <c r="F72" i="52"/>
  <c r="F73" i="52"/>
  <c r="F36" i="52"/>
  <c r="F73" i="54"/>
  <c r="F74" i="54"/>
  <c r="F37" i="54"/>
  <c r="F89" i="56"/>
  <c r="F90" i="56" s="1"/>
  <c r="F94" i="56" s="1"/>
  <c r="F36" i="56"/>
  <c r="F85" i="56"/>
  <c r="F74" i="56"/>
  <c r="F81" i="56"/>
  <c r="F71" i="56"/>
  <c r="F72" i="56"/>
  <c r="F120" i="56"/>
  <c r="F83" i="56"/>
  <c r="F82" i="56"/>
  <c r="F84" i="56"/>
  <c r="F76" i="56"/>
  <c r="F75" i="56"/>
  <c r="F37" i="56"/>
  <c r="F73" i="56"/>
  <c r="F43" i="57"/>
  <c r="F48" i="57"/>
  <c r="F49" i="57"/>
  <c r="F50" i="57"/>
  <c r="F47" i="57"/>
  <c r="F81" i="47"/>
  <c r="F86" i="45"/>
  <c r="F93" i="45" s="1"/>
  <c r="F95" i="45" s="1"/>
  <c r="F123" i="45" s="1"/>
  <c r="E72" i="44"/>
  <c r="F86" i="51" l="1"/>
  <c r="F93" i="51" s="1"/>
  <c r="F95" i="51" s="1"/>
  <c r="F123" i="51" s="1"/>
  <c r="F77" i="49"/>
  <c r="F122" i="49" s="1"/>
  <c r="F86" i="49"/>
  <c r="F93" i="49" s="1"/>
  <c r="F95" i="49" s="1"/>
  <c r="F123" i="49" s="1"/>
  <c r="F38" i="49"/>
  <c r="F39" i="49" s="1"/>
  <c r="F40" i="49" s="1"/>
  <c r="F64" i="49" s="1"/>
  <c r="F51" i="46"/>
  <c r="F64" i="45"/>
  <c r="F49" i="45"/>
  <c r="F44" i="45"/>
  <c r="F52" i="45" s="1"/>
  <c r="F65" i="45" s="1"/>
  <c r="F67" i="45" s="1"/>
  <c r="F106" i="45" s="1"/>
  <c r="F50" i="45"/>
  <c r="F51" i="45"/>
  <c r="F47" i="45"/>
  <c r="F47" i="46"/>
  <c r="F45" i="46"/>
  <c r="F48" i="46"/>
  <c r="F46" i="51"/>
  <c r="F45" i="51"/>
  <c r="F46" i="57"/>
  <c r="F77" i="57"/>
  <c r="F122" i="57" s="1"/>
  <c r="F44" i="57"/>
  <c r="F45" i="57"/>
  <c r="F51" i="57"/>
  <c r="F86" i="55"/>
  <c r="F93" i="55" s="1"/>
  <c r="F95" i="55" s="1"/>
  <c r="F123" i="55" s="1"/>
  <c r="F64" i="50"/>
  <c r="F50" i="50"/>
  <c r="F46" i="50"/>
  <c r="F48" i="51"/>
  <c r="F86" i="52"/>
  <c r="F93" i="52" s="1"/>
  <c r="F95" i="52" s="1"/>
  <c r="F123" i="52" s="1"/>
  <c r="F77" i="52"/>
  <c r="F122" i="52" s="1"/>
  <c r="F86" i="54"/>
  <c r="F93" i="54" s="1"/>
  <c r="F95" i="54" s="1"/>
  <c r="F123" i="54" s="1"/>
  <c r="F86" i="46"/>
  <c r="F93" i="46" s="1"/>
  <c r="F95" i="46" s="1"/>
  <c r="F123" i="46" s="1"/>
  <c r="F51" i="50"/>
  <c r="F45" i="50"/>
  <c r="F49" i="55"/>
  <c r="F48" i="45"/>
  <c r="F46" i="45"/>
  <c r="F46" i="46"/>
  <c r="F43" i="46"/>
  <c r="F50" i="46"/>
  <c r="F48" i="50"/>
  <c r="F44" i="50"/>
  <c r="F49" i="50"/>
  <c r="F43" i="45"/>
  <c r="F45" i="45"/>
  <c r="F49" i="46"/>
  <c r="F44" i="46"/>
  <c r="F47" i="50"/>
  <c r="F43" i="50"/>
  <c r="F38" i="52"/>
  <c r="F39" i="52" s="1"/>
  <c r="F40" i="52" s="1"/>
  <c r="F45" i="52" s="1"/>
  <c r="F77" i="47"/>
  <c r="F122" i="47" s="1"/>
  <c r="F86" i="48"/>
  <c r="F93" i="48" s="1"/>
  <c r="F95" i="48" s="1"/>
  <c r="F123" i="48" s="1"/>
  <c r="F77" i="48"/>
  <c r="F122" i="48" s="1"/>
  <c r="F86" i="47"/>
  <c r="F93" i="47" s="1"/>
  <c r="F95" i="47" s="1"/>
  <c r="F123" i="47" s="1"/>
  <c r="F38" i="47"/>
  <c r="F39" i="47" s="1"/>
  <c r="F40" i="47" s="1"/>
  <c r="F64" i="47" s="1"/>
  <c r="F77" i="54"/>
  <c r="F122" i="54" s="1"/>
  <c r="F46" i="47"/>
  <c r="F50" i="47"/>
  <c r="F51" i="51"/>
  <c r="F44" i="51"/>
  <c r="F43" i="51"/>
  <c r="F64" i="51"/>
  <c r="F50" i="51"/>
  <c r="F49" i="51"/>
  <c r="F47" i="51"/>
  <c r="F77" i="56"/>
  <c r="F122" i="56" s="1"/>
  <c r="F38" i="56"/>
  <c r="F39" i="56" s="1"/>
  <c r="F40" i="56" s="1"/>
  <c r="F86" i="56"/>
  <c r="F93" i="56" s="1"/>
  <c r="F95" i="56" s="1"/>
  <c r="F123" i="56" s="1"/>
  <c r="F52" i="57"/>
  <c r="F65" i="57" s="1"/>
  <c r="F67" i="57" s="1"/>
  <c r="F64" i="55"/>
  <c r="F48" i="55"/>
  <c r="F44" i="55"/>
  <c r="F46" i="55"/>
  <c r="F43" i="55"/>
  <c r="F51" i="55"/>
  <c r="F50" i="55"/>
  <c r="F45" i="55"/>
  <c r="F64" i="54"/>
  <c r="F51" i="54"/>
  <c r="F49" i="54"/>
  <c r="F47" i="54"/>
  <c r="F50" i="54"/>
  <c r="F48" i="54"/>
  <c r="F45" i="54"/>
  <c r="F43" i="54"/>
  <c r="F46" i="54"/>
  <c r="F44" i="54"/>
  <c r="F51" i="49"/>
  <c r="F50" i="49"/>
  <c r="F44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1" i="44"/>
  <c r="E115" i="44"/>
  <c r="E108" i="44"/>
  <c r="F102" i="44"/>
  <c r="F124" i="44" s="1"/>
  <c r="F61" i="44"/>
  <c r="F66" i="44" s="1"/>
  <c r="E52" i="44"/>
  <c r="E38" i="44"/>
  <c r="F52" i="51" l="1"/>
  <c r="F65" i="51" s="1"/>
  <c r="F67" i="51" s="1"/>
  <c r="F44" i="47"/>
  <c r="F52" i="46"/>
  <c r="F65" i="46" s="1"/>
  <c r="F67" i="46" s="1"/>
  <c r="F44" i="52"/>
  <c r="F48" i="52"/>
  <c r="F43" i="52"/>
  <c r="F49" i="52"/>
  <c r="F47" i="52"/>
  <c r="F51" i="52"/>
  <c r="F50" i="52"/>
  <c r="F64" i="52"/>
  <c r="F46" i="52"/>
  <c r="F52" i="52" s="1"/>
  <c r="F65" i="52" s="1"/>
  <c r="F67" i="52" s="1"/>
  <c r="F52" i="50"/>
  <c r="F65" i="50" s="1"/>
  <c r="F67" i="50" s="1"/>
  <c r="F106" i="50" s="1"/>
  <c r="F107" i="50" s="1"/>
  <c r="F121" i="45"/>
  <c r="F125" i="45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121" i="57"/>
  <c r="F125" i="57" s="1"/>
  <c r="F106" i="57"/>
  <c r="F52" i="55"/>
  <c r="F65" i="55" s="1"/>
  <c r="F67" i="55" s="1"/>
  <c r="F121" i="51"/>
  <c r="F125" i="51" s="1"/>
  <c r="F106" i="51"/>
  <c r="F52" i="48"/>
  <c r="F65" i="48" s="1"/>
  <c r="F67" i="48" s="1"/>
  <c r="F121" i="46"/>
  <c r="F125" i="46" s="1"/>
  <c r="F106" i="46"/>
  <c r="F107" i="45"/>
  <c r="F108" i="45" s="1"/>
  <c r="E75" i="44"/>
  <c r="E77" i="44" s="1"/>
  <c r="E116" i="44"/>
  <c r="F121" i="50" l="1"/>
  <c r="F125" i="50" s="1"/>
  <c r="F52" i="47"/>
  <c r="F65" i="47" s="1"/>
  <c r="F67" i="47" s="1"/>
  <c r="F121" i="47" s="1"/>
  <c r="F125" i="47" s="1"/>
  <c r="F52" i="56"/>
  <c r="F65" i="56" s="1"/>
  <c r="F67" i="56" s="1"/>
  <c r="F107" i="57"/>
  <c r="F108" i="57" s="1"/>
  <c r="F121" i="55"/>
  <c r="F125" i="55" s="1"/>
  <c r="F106" i="55"/>
  <c r="F107" i="55" s="1"/>
  <c r="F121" i="54"/>
  <c r="F125" i="54" s="1"/>
  <c r="F106" i="54"/>
  <c r="F107" i="54" s="1"/>
  <c r="F121" i="52"/>
  <c r="F125" i="52" s="1"/>
  <c r="F106" i="52"/>
  <c r="F107" i="52" s="1"/>
  <c r="F107" i="51"/>
  <c r="F108" i="51" s="1"/>
  <c r="F108" i="50"/>
  <c r="F121" i="49"/>
  <c r="F125" i="49" s="1"/>
  <c r="F106" i="49"/>
  <c r="F121" i="48"/>
  <c r="F125" i="48" s="1"/>
  <c r="F106" i="48"/>
  <c r="F107" i="46"/>
  <c r="F108" i="46" s="1"/>
  <c r="F113" i="45"/>
  <c r="F111" i="45"/>
  <c r="F112" i="45"/>
  <c r="F32" i="44"/>
  <c r="F106" i="47" l="1"/>
  <c r="F107" i="47" s="1"/>
  <c r="F108" i="47" s="1"/>
  <c r="F71" i="44"/>
  <c r="F115" i="45"/>
  <c r="F116" i="45" s="1"/>
  <c r="F126" i="45" s="1"/>
  <c r="F127" i="45" s="1"/>
  <c r="C131" i="45" s="1"/>
  <c r="F121" i="56"/>
  <c r="F125" i="56" s="1"/>
  <c r="F106" i="56"/>
  <c r="F107" i="56" s="1"/>
  <c r="F108" i="56" s="1"/>
  <c r="F111" i="57"/>
  <c r="F112" i="57"/>
  <c r="F113" i="57"/>
  <c r="F108" i="55"/>
  <c r="F108" i="54"/>
  <c r="F108" i="52"/>
  <c r="F111" i="51"/>
  <c r="F112" i="51"/>
  <c r="F113" i="51"/>
  <c r="F113" i="50"/>
  <c r="F111" i="50"/>
  <c r="F112" i="50"/>
  <c r="F107" i="49"/>
  <c r="F108" i="49" s="1"/>
  <c r="F107" i="48"/>
  <c r="F108" i="48" s="1"/>
  <c r="F111" i="46"/>
  <c r="F112" i="46"/>
  <c r="F113" i="46"/>
  <c r="F120" i="44"/>
  <c r="F37" i="44"/>
  <c r="F83" i="44"/>
  <c r="F89" i="44"/>
  <c r="F90" i="44" s="1"/>
  <c r="F94" i="44" s="1"/>
  <c r="F85" i="44"/>
  <c r="F75" i="44"/>
  <c r="F76" i="44"/>
  <c r="F84" i="44"/>
  <c r="F72" i="44"/>
  <c r="F82" i="44"/>
  <c r="F73" i="44"/>
  <c r="F36" i="44"/>
  <c r="F74" i="44"/>
  <c r="F81" i="44"/>
  <c r="F112" i="47" l="1"/>
  <c r="F111" i="47"/>
  <c r="F113" i="47"/>
  <c r="E131" i="45"/>
  <c r="G131" i="45" s="1"/>
  <c r="G132" i="45" s="1"/>
  <c r="G133" i="45" s="1"/>
  <c r="D19" i="40"/>
  <c r="F19" i="40" s="1"/>
  <c r="G19" i="40" s="1"/>
  <c r="F112" i="56"/>
  <c r="F111" i="56"/>
  <c r="F113" i="56"/>
  <c r="F115" i="57"/>
  <c r="F116" i="57" s="1"/>
  <c r="F126" i="57" s="1"/>
  <c r="F127" i="57" s="1"/>
  <c r="C131" i="57" s="1"/>
  <c r="F112" i="55"/>
  <c r="F111" i="55"/>
  <c r="F113" i="55"/>
  <c r="F112" i="54"/>
  <c r="F113" i="54"/>
  <c r="F111" i="54"/>
  <c r="F113" i="52"/>
  <c r="F111" i="52"/>
  <c r="F112" i="52"/>
  <c r="F115" i="51"/>
  <c r="F116" i="51" s="1"/>
  <c r="F126" i="51" s="1"/>
  <c r="F127" i="51" s="1"/>
  <c r="C131" i="51" s="1"/>
  <c r="F115" i="50"/>
  <c r="F116" i="50" s="1"/>
  <c r="F126" i="50" s="1"/>
  <c r="F127" i="50" s="1"/>
  <c r="C131" i="50" s="1"/>
  <c r="F111" i="49"/>
  <c r="F113" i="49"/>
  <c r="F112" i="49"/>
  <c r="F113" i="48"/>
  <c r="F111" i="48"/>
  <c r="F112" i="48"/>
  <c r="F115" i="46"/>
  <c r="F116" i="46" s="1"/>
  <c r="F126" i="46" s="1"/>
  <c r="F127" i="46" s="1"/>
  <c r="C131" i="46" s="1"/>
  <c r="F77" i="44"/>
  <c r="F122" i="44" s="1"/>
  <c r="F86" i="44"/>
  <c r="F93" i="44" s="1"/>
  <c r="F95" i="44" s="1"/>
  <c r="F123" i="44" s="1"/>
  <c r="F38" i="44"/>
  <c r="F39" i="44" s="1"/>
  <c r="F40" i="44" s="1"/>
  <c r="F115" i="47" l="1"/>
  <c r="F116" i="47" s="1"/>
  <c r="F126" i="47" s="1"/>
  <c r="F127" i="47" s="1"/>
  <c r="C131" i="47" s="1"/>
  <c r="F64" i="44"/>
  <c r="F49" i="44"/>
  <c r="F47" i="44"/>
  <c r="F51" i="44"/>
  <c r="F45" i="44"/>
  <c r="F43" i="44"/>
  <c r="F50" i="44"/>
  <c r="F44" i="44"/>
  <c r="F46" i="44"/>
  <c r="F48" i="44"/>
  <c r="F115" i="55"/>
  <c r="F116" i="55" s="1"/>
  <c r="F126" i="55" s="1"/>
  <c r="F127" i="55" s="1"/>
  <c r="C131" i="55" s="1"/>
  <c r="E131" i="51"/>
  <c r="G131" i="51" s="1"/>
  <c r="G132" i="51" s="1"/>
  <c r="G133" i="51" s="1"/>
  <c r="D25" i="40"/>
  <c r="F25" i="40" s="1"/>
  <c r="G25" i="40" s="1"/>
  <c r="E131" i="50"/>
  <c r="G131" i="50" s="1"/>
  <c r="G132" i="50" s="1"/>
  <c r="G133" i="50" s="1"/>
  <c r="D24" i="40"/>
  <c r="F24" i="40" s="1"/>
  <c r="G24" i="40" s="1"/>
  <c r="E131" i="46"/>
  <c r="G131" i="46" s="1"/>
  <c r="G132" i="46" s="1"/>
  <c r="G133" i="46" s="1"/>
  <c r="D20" i="40"/>
  <c r="F20" i="40" s="1"/>
  <c r="G20" i="40" s="1"/>
  <c r="F115" i="56"/>
  <c r="F116" i="56" s="1"/>
  <c r="F126" i="56" s="1"/>
  <c r="F127" i="56" s="1"/>
  <c r="C131" i="56" s="1"/>
  <c r="E131" i="57"/>
  <c r="G131" i="57" s="1"/>
  <c r="G132" i="57" s="1"/>
  <c r="G133" i="57" s="1"/>
  <c r="D31" i="40"/>
  <c r="F31" i="40" s="1"/>
  <c r="G31" i="40" s="1"/>
  <c r="F115" i="54"/>
  <c r="F116" i="54" s="1"/>
  <c r="F126" i="54" s="1"/>
  <c r="F127" i="54" s="1"/>
  <c r="C131" i="54" s="1"/>
  <c r="F115" i="52"/>
  <c r="F116" i="52" s="1"/>
  <c r="F126" i="52" s="1"/>
  <c r="F127" i="52" s="1"/>
  <c r="C131" i="52" s="1"/>
  <c r="F115" i="49"/>
  <c r="F116" i="49" s="1"/>
  <c r="F126" i="49" s="1"/>
  <c r="F127" i="49" s="1"/>
  <c r="C131" i="49" s="1"/>
  <c r="F115" i="48"/>
  <c r="F116" i="48" s="1"/>
  <c r="F126" i="48" s="1"/>
  <c r="F127" i="48" s="1"/>
  <c r="C131" i="48" s="1"/>
  <c r="D21" i="40" l="1"/>
  <c r="F21" i="40" s="1"/>
  <c r="G21" i="40" s="1"/>
  <c r="E131" i="47"/>
  <c r="G131" i="47" s="1"/>
  <c r="G132" i="47" s="1"/>
  <c r="G133" i="47" s="1"/>
  <c r="F52" i="44"/>
  <c r="F65" i="44" s="1"/>
  <c r="F67" i="44" s="1"/>
  <c r="F121" i="44" s="1"/>
  <c r="F125" i="44" s="1"/>
  <c r="E131" i="55"/>
  <c r="G131" i="55" s="1"/>
  <c r="G132" i="55" s="1"/>
  <c r="G133" i="55" s="1"/>
  <c r="D29" i="40"/>
  <c r="F29" i="40" s="1"/>
  <c r="G29" i="40" s="1"/>
  <c r="E131" i="54"/>
  <c r="G131" i="54" s="1"/>
  <c r="G132" i="54" s="1"/>
  <c r="G133" i="54" s="1"/>
  <c r="D28" i="40"/>
  <c r="F28" i="40" s="1"/>
  <c r="G28" i="40" s="1"/>
  <c r="E131" i="52"/>
  <c r="G131" i="52" s="1"/>
  <c r="G132" i="52" s="1"/>
  <c r="G133" i="52" s="1"/>
  <c r="D26" i="40"/>
  <c r="F26" i="40" s="1"/>
  <c r="G26" i="40" s="1"/>
  <c r="E131" i="49"/>
  <c r="G131" i="49" s="1"/>
  <c r="G132" i="49" s="1"/>
  <c r="G133" i="49" s="1"/>
  <c r="D23" i="40"/>
  <c r="F23" i="40" s="1"/>
  <c r="G23" i="40" s="1"/>
  <c r="E131" i="48"/>
  <c r="G131" i="48" s="1"/>
  <c r="G132" i="48" s="1"/>
  <c r="G133" i="48" s="1"/>
  <c r="D22" i="40"/>
  <c r="F22" i="40" s="1"/>
  <c r="G22" i="40" s="1"/>
  <c r="D30" i="40"/>
  <c r="F30" i="40" s="1"/>
  <c r="G30" i="40" s="1"/>
  <c r="E131" i="56"/>
  <c r="G131" i="56" s="1"/>
  <c r="G132" i="56" s="1"/>
  <c r="G133" i="56" s="1"/>
  <c r="F106" i="44" l="1"/>
  <c r="F107" i="44" s="1"/>
  <c r="F108" i="44" l="1"/>
  <c r="F111" i="44" s="1"/>
  <c r="F112" i="44" l="1"/>
  <c r="F113" i="44"/>
  <c r="F115" i="44" l="1"/>
  <c r="F116" i="44" s="1"/>
  <c r="F126" i="44" s="1"/>
  <c r="F127" i="44" s="1"/>
  <c r="C131" i="44" s="1"/>
  <c r="D18" i="40" s="1"/>
  <c r="F18" i="40" s="1"/>
  <c r="E131" i="44" l="1"/>
  <c r="G131" i="44" s="1"/>
  <c r="G132" i="44" s="1"/>
  <c r="G133" i="44" s="1"/>
  <c r="G18" i="40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s="1"/>
  <c r="F65" i="53" s="1"/>
  <c r="F67" i="53" l="1"/>
  <c r="F121" i="53" l="1"/>
  <c r="F125" i="53" s="1"/>
  <c r="F106" i="53"/>
  <c r="F107" i="53" l="1"/>
  <c r="F108" i="53" s="1"/>
  <c r="F111" i="53" l="1"/>
  <c r="F113" i="53"/>
  <c r="F112" i="53"/>
  <c r="F115" i="53" l="1"/>
  <c r="F116" i="53" s="1"/>
  <c r="F126" i="53" s="1"/>
  <c r="F127" i="53" s="1"/>
  <c r="C131" i="53" s="1"/>
  <c r="E131" i="53" l="1"/>
  <c r="G131" i="53" s="1"/>
  <c r="G132" i="53" s="1"/>
  <c r="G133" i="53" s="1"/>
  <c r="D27" i="40"/>
  <c r="F27" i="40" s="1"/>
  <c r="F32" i="40" l="1"/>
  <c r="G27" i="40"/>
  <c r="G32" i="40" s="1"/>
</calcChain>
</file>

<file path=xl/sharedStrings.xml><?xml version="1.0" encoding="utf-8"?>
<sst xmlns="http://schemas.openxmlformats.org/spreadsheetml/2006/main" count="3002" uniqueCount="168">
  <si>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</si>
  <si>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</si>
  <si>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</si>
  <si>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</si>
  <si>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</si>
  <si>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</si>
  <si>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</si>
  <si>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</si>
  <si>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</si>
  <si>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</si>
  <si>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</si>
  <si>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</si>
  <si>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</si>
  <si>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</si>
  <si>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</si>
  <si>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</si>
  <si>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</si>
  <si>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</si>
  <si>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</si>
  <si>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</si>
  <si>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</si>
  <si>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</si>
  <si>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</si>
  <si>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</si>
  <si>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</si>
  <si>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</si>
  <si>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</si>
  <si>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</si>
  <si>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</si>
  <si>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</si>
  <si>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</si>
  <si>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</si>
  <si>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</si>
  <si>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</si>
  <si>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</si>
  <si>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</si>
  <si>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</si>
  <si>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</si>
  <si>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</si>
  <si>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</si>
  <si>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</si>
  <si>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</si>
  <si>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</si>
  <si>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</si>
  <si>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</si>
  <si>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</si>
  <si>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</si>
  <si>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</si>
  <si>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</si>
  <si>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</si>
  <si>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</si>
  <si>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</si>
  <si>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</si>
  <si>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</si>
  <si>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</si>
  <si>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</si>
  <si>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</si>
  <si>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</si>
  <si>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</si>
  <si>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</si>
  <si>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</si>
  <si>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</si>
  <si>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</si>
  <si>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</si>
  <si>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</si>
  <si>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</si>
  <si>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</si>
  <si>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</si>
  <si>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</si>
  <si>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</si>
  <si>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</si>
  <si>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</si>
  <si>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</si>
  <si>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</si>
  <si>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</si>
  <si>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</si>
  <si>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</si>
  <si>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Substituto nas Ausências Legais (exceto férias)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</si>
  <si>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</si>
  <si>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</si>
  <si>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</si>
  <si>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</si>
  <si>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</si>
  <si>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</si>
  <si>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</si>
  <si>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</si>
  <si>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</si>
  <si>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</si>
  <si>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</si>
  <si>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</si>
  <si>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</si>
  <si>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</si>
  <si>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</si>
  <si>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</si>
  <si>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</si>
  <si>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</si>
  <si>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</si>
  <si>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</si>
  <si>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</si>
  <si>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Módulo 4 - Custo de Reposição do Profissional Ausente (exceto férias)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</si>
  <si>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</si>
  <si>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</si>
  <si>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</si>
  <si>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</si>
  <si>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</si>
  <si>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</si>
  <si>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</si>
  <si>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</si>
  <si>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</si>
  <si>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</si>
  <si>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</si>
  <si>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</si>
  <si>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</si>
  <si>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</si>
  <si>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</si>
  <si>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</si>
  <si>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12 meses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</si>
  <si>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</si>
  <si>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</si>
  <si>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</si>
  <si>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</si>
  <si>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</si>
  <si>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</si>
  <si>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</si>
  <si>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</si>
  <si>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</si>
  <si>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</si>
  <si>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</si>
  <si>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</si>
  <si>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</si>
  <si>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</si>
  <si>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</si>
  <si>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</si>
  <si>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</si>
  <si>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</si>
  <si>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</si>
  <si>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</si>
  <si>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</si>
  <si>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</si>
  <si>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</si>
  <si>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</si>
  <si>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</si>
  <si>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</si>
  <si>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</si>
  <si>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</si>
  <si>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</si>
  <si>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</si>
  <si>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</si>
  <si>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</si>
  <si>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</si>
  <si>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</si>
  <si>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</si>
  <si>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</si>
  <si>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</si>
  <si>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</si>
  <si>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</si>
  <si>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</si>
  <si>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</si>
  <si>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</si>
  <si>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01 de Novembro</t>
  </si>
  <si>
    <t>SEAC / MA</t>
  </si>
  <si>
    <t>01 de Janeiro</t>
  </si>
  <si>
    <t>MA000087/2023</t>
  </si>
  <si>
    <t>SINDSICON</t>
  </si>
  <si>
    <t>SINDISCON</t>
  </si>
  <si>
    <t>Adicional noturno</t>
  </si>
  <si>
    <t>2024/2024</t>
  </si>
  <si>
    <t>MA000102/2024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</si>
</sst>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88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0" fontId="5" fillId="2" borderId="0" xfId="0" applyNumberFormat="1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10" fontId="6" fillId="0" borderId="31" xfId="0" applyNumberFormat="1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1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/>
    </xf>
    <xf numFmtId="0" fontId="5" fillId="5" borderId="5" xfId="0" applyFont="1" applyFill="1" applyBorder="1" applyAlignment="1" applyProtection="1">
      <alignment vertical="center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8" fontId="6" fillId="0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8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/>
    <xf numFmtId="0" fontId="6" fillId="0" borderId="5" xfId="0" applyFont="1" applyFill="1" applyBorder="1" applyAlignment="1" applyProtection="1"/>
    <xf numFmtId="44" fontId="6" fillId="0" borderId="2" xfId="0" applyNumberFormat="1" applyFont="1" applyFill="1" applyBorder="1" applyAlignment="1" applyProtection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1" fillId="0" borderId="0" xfId="8"/>
    <xf numFmtId="43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4" fontId="17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5" fillId="3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43" fontId="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Fill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Fill="1" applyBorder="1" applyAlignment="1">
      <alignment vertical="center" wrapText="1"/>
    </xf>
    <xf numFmtId="44" fontId="20" fillId="0" borderId="10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45" xfId="0" applyNumberFormat="1" applyFont="1" applyFill="1" applyBorder="1" applyAlignment="1">
      <alignment horizontal="left" vertical="center" wrapText="1"/>
    </xf>
    <xf numFmtId="0" fontId="6" fillId="0" borderId="46" xfId="0" applyNumberFormat="1" applyFont="1" applyFill="1" applyBorder="1" applyAlignment="1">
      <alignment horizontal="left" vertical="center" wrapText="1"/>
    </xf>
    <xf numFmtId="14" fontId="0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0" fillId="0" borderId="39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0" fontId="6" fillId="0" borderId="29" xfId="0" applyNumberFormat="1" applyFont="1" applyFill="1" applyBorder="1" applyAlignment="1" applyProtection="1">
      <alignment horizontal="center" vertical="center" wrapText="1"/>
    </xf>
    <xf numFmtId="10" fontId="6" fillId="0" borderId="1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2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5" borderId="34" xfId="0" applyFont="1" applyFill="1" applyBorder="1" applyAlignment="1" applyProtection="1">
      <alignment horizontal="center"/>
    </xf>
    <xf numFmtId="0" fontId="5" fillId="5" borderId="17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abSelected="1" topLeftCell="A19" zoomScaleNormal="100" workbookViewId="0">
      <selection activeCell="D38" sqref="D38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6" width="23.42578125" style="20" customWidth="1"/>
    <col min="7" max="7" width="23.42578125" style="20" bestFit="1" customWidth="1"/>
    <col min="8" max="11" width="9.140625" style="20"/>
    <col min="12" max="16384" width="9.140625" style="6"/>
  </cols>
  <sheetData>
    <row r="1" spans="1:11" s="16" customFormat="1" x14ac:dyDescent="0.25">
      <c r="B1" s="17"/>
      <c r="C1" s="17"/>
      <c r="E1" s="6"/>
      <c r="F1" s="20"/>
      <c r="G1" s="20"/>
      <c r="H1" s="20"/>
      <c r="I1" s="20"/>
      <c r="J1" s="20"/>
      <c r="K1" s="20"/>
    </row>
    <row r="2" spans="1:11" s="16" customFormat="1" x14ac:dyDescent="0.25">
      <c r="B2" s="17"/>
      <c r="C2" s="17"/>
      <c r="E2" s="6"/>
      <c r="F2" s="20"/>
      <c r="G2" s="20"/>
      <c r="H2" s="20"/>
      <c r="I2" s="20"/>
      <c r="J2" s="20"/>
      <c r="K2" s="20"/>
    </row>
    <row r="3" spans="1:11" s="16" customFormat="1" ht="18.75" customHeight="1" x14ac:dyDescent="0.25">
      <c r="A3" s="175" t="s">
        <v>78</v>
      </c>
      <c r="B3" s="175"/>
      <c r="C3" s="175"/>
      <c r="D3" s="175"/>
      <c r="E3" s="175"/>
      <c r="F3" s="175"/>
      <c r="G3" s="175"/>
      <c r="H3" s="20"/>
      <c r="I3" s="20"/>
      <c r="J3" s="20"/>
      <c r="K3" s="20"/>
    </row>
    <row r="4" spans="1:11" s="16" customFormat="1" ht="15.75" customHeight="1" x14ac:dyDescent="0.25">
      <c r="A4" s="176" t="s">
        <v>55</v>
      </c>
      <c r="B4" s="176"/>
      <c r="C4" s="176"/>
      <c r="D4" s="176"/>
      <c r="E4" s="176"/>
      <c r="F4" s="176"/>
      <c r="G4" s="176"/>
      <c r="H4" s="20"/>
      <c r="I4" s="20"/>
      <c r="J4" s="20"/>
      <c r="K4" s="20"/>
    </row>
    <row r="5" spans="1:11" s="16" customFormat="1" ht="15" customHeight="1" x14ac:dyDescent="0.25">
      <c r="A5" s="177" t="s">
        <v>76</v>
      </c>
      <c r="B5" s="177"/>
      <c r="C5" s="177"/>
      <c r="D5" s="177"/>
      <c r="E5" s="177"/>
      <c r="F5" s="177"/>
      <c r="G5" s="177"/>
      <c r="H5" s="20"/>
      <c r="I5" s="20"/>
      <c r="J5" s="20"/>
      <c r="K5" s="20"/>
    </row>
    <row r="6" spans="1:11" s="16" customFormat="1" ht="15.75" thickBot="1" x14ac:dyDescent="0.3">
      <c r="B6" s="18"/>
      <c r="C6" s="68"/>
      <c r="E6" s="6"/>
      <c r="F6" s="20"/>
      <c r="G6" s="20"/>
      <c r="H6" s="20"/>
      <c r="I6" s="20"/>
      <c r="J6" s="20"/>
      <c r="K6" s="20"/>
    </row>
    <row r="7" spans="1:11" s="16" customFormat="1" x14ac:dyDescent="0.25">
      <c r="A7" s="192" t="s">
        <v>106</v>
      </c>
      <c r="B7" s="193"/>
      <c r="C7" s="187"/>
      <c r="D7" s="187"/>
      <c r="E7" s="188"/>
      <c r="F7" s="20"/>
      <c r="G7" s="20"/>
      <c r="H7" s="20"/>
      <c r="I7" s="20"/>
      <c r="J7" s="20"/>
      <c r="K7" s="20"/>
    </row>
    <row r="8" spans="1:11" s="16" customFormat="1" x14ac:dyDescent="0.25">
      <c r="A8" s="194" t="s">
        <v>107</v>
      </c>
      <c r="B8" s="195"/>
      <c r="C8" s="189"/>
      <c r="D8" s="190"/>
      <c r="E8" s="191"/>
      <c r="F8" s="20"/>
      <c r="G8" s="20"/>
      <c r="H8" s="20"/>
      <c r="I8" s="20"/>
      <c r="J8" s="20"/>
      <c r="K8" s="20"/>
    </row>
    <row r="9" spans="1:11" s="16" customFormat="1" ht="33.75" customHeight="1" x14ac:dyDescent="0.25">
      <c r="A9" s="196" t="s">
        <v>113</v>
      </c>
      <c r="B9" s="197"/>
      <c r="C9" s="184">
        <v>45408</v>
      </c>
      <c r="D9" s="185"/>
      <c r="E9" s="186"/>
      <c r="F9" s="20"/>
      <c r="G9" s="20"/>
      <c r="H9" s="20"/>
      <c r="I9" s="20"/>
      <c r="J9" s="20"/>
      <c r="K9" s="20"/>
    </row>
    <row r="10" spans="1:11" s="16" customFormat="1" ht="33.75" customHeight="1" thickBot="1" x14ac:dyDescent="0.3">
      <c r="A10" s="198" t="s">
        <v>115</v>
      </c>
      <c r="B10" s="199"/>
      <c r="C10" s="200" t="s">
        <v>116</v>
      </c>
      <c r="D10" s="201"/>
      <c r="E10" s="202"/>
      <c r="F10" s="20"/>
      <c r="G10" s="20"/>
      <c r="H10" s="20"/>
      <c r="I10" s="20"/>
      <c r="J10" s="20"/>
      <c r="K10" s="20"/>
    </row>
    <row r="11" spans="1:11" s="16" customFormat="1" ht="15.75" thickBot="1" x14ac:dyDescent="0.3">
      <c r="A11" s="70"/>
      <c r="B11" s="70"/>
      <c r="C11" s="70"/>
      <c r="D11" s="70"/>
      <c r="E11" s="6"/>
      <c r="F11" s="20"/>
      <c r="G11" s="20"/>
      <c r="H11" s="20"/>
      <c r="I11" s="20"/>
      <c r="J11" s="20"/>
      <c r="K11" s="20"/>
    </row>
    <row r="12" spans="1:11" s="16" customFormat="1" ht="119.45" customHeight="1" thickBot="1" x14ac:dyDescent="0.3">
      <c r="A12" s="203" t="s">
        <v>114</v>
      </c>
      <c r="B12" s="204"/>
      <c r="C12" s="205" t="s">
        <v>127</v>
      </c>
      <c r="D12" s="205"/>
      <c r="E12" s="205"/>
      <c r="F12" s="20"/>
      <c r="G12" s="20"/>
      <c r="H12" s="20"/>
      <c r="I12" s="20"/>
      <c r="J12" s="20"/>
      <c r="K12" s="20"/>
    </row>
    <row r="14" spans="1:11" x14ac:dyDescent="0.25">
      <c r="A14" s="80"/>
      <c r="B14" s="81"/>
      <c r="C14" s="80"/>
      <c r="D14" s="80"/>
      <c r="E14" s="80"/>
    </row>
    <row r="15" spans="1:11" ht="15.75" thickBot="1" x14ac:dyDescent="0.3">
      <c r="A15" s="80"/>
      <c r="B15" s="81"/>
      <c r="C15" s="80"/>
      <c r="D15" s="80"/>
      <c r="E15" s="80"/>
    </row>
    <row r="16" spans="1:11" ht="22.5" customHeight="1" x14ac:dyDescent="0.25">
      <c r="A16" s="208" t="s">
        <v>75</v>
      </c>
      <c r="B16" s="209"/>
      <c r="C16" s="209"/>
      <c r="D16" s="209"/>
      <c r="E16" s="209"/>
      <c r="F16" s="209"/>
      <c r="G16" s="210"/>
    </row>
    <row r="17" spans="1:9" ht="40.5" customHeight="1" x14ac:dyDescent="0.25">
      <c r="A17" s="67" t="s">
        <v>0</v>
      </c>
      <c r="B17" s="206" t="s">
        <v>81</v>
      </c>
      <c r="C17" s="207"/>
      <c r="D17" s="64" t="s">
        <v>101</v>
      </c>
      <c r="E17" s="164" t="s">
        <v>112</v>
      </c>
      <c r="F17" s="165" t="s">
        <v>119</v>
      </c>
      <c r="G17" s="166" t="s">
        <v>120</v>
      </c>
      <c r="H17" s="62"/>
      <c r="I17" s="62"/>
    </row>
    <row r="18" spans="1:9" ht="35.1" customHeight="1" x14ac:dyDescent="0.25">
      <c r="A18" s="54">
        <v>1</v>
      </c>
      <c r="B18" s="180" t="s">
        <v>141</v>
      </c>
      <c r="C18" s="181"/>
      <c r="D18" s="63">
        <f>eletricista!C131</f>
        <v>6236.26</v>
      </c>
      <c r="E18" s="124">
        <v>6</v>
      </c>
      <c r="F18" s="63">
        <f>D18*E18</f>
        <v>37417.56</v>
      </c>
      <c r="G18" s="141">
        <f>F18*12</f>
        <v>449010.72</v>
      </c>
    </row>
    <row r="19" spans="1:9" ht="35.1" customHeight="1" x14ac:dyDescent="0.25">
      <c r="A19" s="54">
        <v>2</v>
      </c>
      <c r="B19" s="180" t="s">
        <v>142</v>
      </c>
      <c r="C19" s="181"/>
      <c r="D19" s="63">
        <f>'bomb hid'!C131</f>
        <v>4765.45</v>
      </c>
      <c r="E19" s="124">
        <v>1</v>
      </c>
      <c r="F19" s="63">
        <f t="shared" ref="F19:F31" si="0">D19*E19</f>
        <v>4765.45</v>
      </c>
      <c r="G19" s="141">
        <f t="shared" ref="G19:G31" si="1">F19*12</f>
        <v>57185.399999999994</v>
      </c>
    </row>
    <row r="20" spans="1:9" ht="35.1" customHeight="1" x14ac:dyDescent="0.25">
      <c r="A20" s="54">
        <v>3</v>
      </c>
      <c r="B20" s="180" t="s">
        <v>143</v>
      </c>
      <c r="C20" s="181"/>
      <c r="D20" s="63">
        <f>asg!C131</f>
        <v>3870.67</v>
      </c>
      <c r="E20" s="124">
        <v>70</v>
      </c>
      <c r="F20" s="63">
        <f t="shared" si="0"/>
        <v>270946.90000000002</v>
      </c>
      <c r="G20" s="141">
        <f t="shared" si="1"/>
        <v>3251362.8000000003</v>
      </c>
    </row>
    <row r="21" spans="1:9" ht="35.1" customHeight="1" x14ac:dyDescent="0.25">
      <c r="A21" s="54">
        <v>4</v>
      </c>
      <c r="B21" s="180" t="s">
        <v>144</v>
      </c>
      <c r="C21" s="181"/>
      <c r="D21" s="63">
        <f>carregador!C131</f>
        <v>4124.42</v>
      </c>
      <c r="E21" s="124">
        <v>3</v>
      </c>
      <c r="F21" s="63">
        <f t="shared" si="0"/>
        <v>12373.26</v>
      </c>
      <c r="G21" s="141">
        <f t="shared" si="1"/>
        <v>148479.12</v>
      </c>
    </row>
    <row r="22" spans="1:9" ht="35.1" customHeight="1" x14ac:dyDescent="0.25">
      <c r="A22" s="54">
        <v>5</v>
      </c>
      <c r="B22" s="180" t="s">
        <v>145</v>
      </c>
      <c r="C22" s="181"/>
      <c r="D22" s="63">
        <f>jard!C131</f>
        <v>4005.4</v>
      </c>
      <c r="E22" s="124">
        <v>3</v>
      </c>
      <c r="F22" s="63">
        <f t="shared" si="0"/>
        <v>12016.2</v>
      </c>
      <c r="G22" s="141">
        <f t="shared" si="1"/>
        <v>144194.40000000002</v>
      </c>
    </row>
    <row r="23" spans="1:9" ht="35.1" customHeight="1" x14ac:dyDescent="0.25">
      <c r="A23" s="54">
        <v>6</v>
      </c>
      <c r="B23" s="180" t="s">
        <v>146</v>
      </c>
      <c r="C23" s="181"/>
      <c r="D23" s="63">
        <f>copa!C131</f>
        <v>3559.64</v>
      </c>
      <c r="E23" s="124">
        <v>15</v>
      </c>
      <c r="F23" s="63">
        <f t="shared" si="0"/>
        <v>53394.6</v>
      </c>
      <c r="G23" s="141">
        <f t="shared" si="1"/>
        <v>640735.19999999995</v>
      </c>
    </row>
    <row r="24" spans="1:9" ht="35.1" customHeight="1" x14ac:dyDescent="0.25">
      <c r="A24" s="54">
        <v>7</v>
      </c>
      <c r="B24" s="180" t="s">
        <v>147</v>
      </c>
      <c r="C24" s="181"/>
      <c r="D24" s="63">
        <f>rec!C131</f>
        <v>4092.65</v>
      </c>
      <c r="E24" s="124">
        <v>17</v>
      </c>
      <c r="F24" s="63">
        <f t="shared" si="0"/>
        <v>69575.05</v>
      </c>
      <c r="G24" s="141">
        <f t="shared" si="1"/>
        <v>834900.60000000009</v>
      </c>
    </row>
    <row r="25" spans="1:9" ht="35.1" customHeight="1" x14ac:dyDescent="0.25">
      <c r="A25" s="54">
        <v>8</v>
      </c>
      <c r="B25" s="180" t="s">
        <v>148</v>
      </c>
      <c r="C25" s="181"/>
      <c r="D25" s="63">
        <f>'rec 12x36 D'!C131</f>
        <v>4102.17</v>
      </c>
      <c r="E25" s="124">
        <v>2</v>
      </c>
      <c r="F25" s="63">
        <f t="shared" si="0"/>
        <v>8204.34</v>
      </c>
      <c r="G25" s="173">
        <f t="shared" si="1"/>
        <v>98452.08</v>
      </c>
    </row>
    <row r="26" spans="1:9" ht="35.1" customHeight="1" x14ac:dyDescent="0.25">
      <c r="A26" s="54">
        <v>9</v>
      </c>
      <c r="B26" s="180" t="s">
        <v>149</v>
      </c>
      <c r="C26" s="181"/>
      <c r="D26" s="63">
        <f>'rec 12x36 N'!C131</f>
        <v>4496.2299999999996</v>
      </c>
      <c r="E26" s="124">
        <v>2</v>
      </c>
      <c r="F26" s="63">
        <f t="shared" si="0"/>
        <v>8992.4599999999991</v>
      </c>
      <c r="G26" s="173">
        <f t="shared" si="1"/>
        <v>107909.51999999999</v>
      </c>
    </row>
    <row r="27" spans="1:9" ht="35.1" customHeight="1" x14ac:dyDescent="0.25">
      <c r="A27" s="54">
        <v>10</v>
      </c>
      <c r="B27" s="180" t="s">
        <v>150</v>
      </c>
      <c r="C27" s="181"/>
      <c r="D27" s="63">
        <f>enc!C131</f>
        <v>4604.95</v>
      </c>
      <c r="E27" s="124">
        <v>3</v>
      </c>
      <c r="F27" s="63">
        <f t="shared" si="0"/>
        <v>13814.849999999999</v>
      </c>
      <c r="G27" s="141">
        <f t="shared" si="1"/>
        <v>165778.19999999998</v>
      </c>
    </row>
    <row r="28" spans="1:9" ht="35.1" customHeight="1" x14ac:dyDescent="0.25">
      <c r="A28" s="54">
        <v>11</v>
      </c>
      <c r="B28" s="180" t="s">
        <v>151</v>
      </c>
      <c r="C28" s="181"/>
      <c r="D28" s="63">
        <f>'aux apoio adm'!C131</f>
        <v>5284.9</v>
      </c>
      <c r="E28" s="124">
        <v>80</v>
      </c>
      <c r="F28" s="63">
        <f t="shared" si="0"/>
        <v>422792</v>
      </c>
      <c r="G28" s="141">
        <f t="shared" si="1"/>
        <v>5073504</v>
      </c>
    </row>
    <row r="29" spans="1:9" ht="35.1" customHeight="1" x14ac:dyDescent="0.25">
      <c r="A29" s="54">
        <v>12</v>
      </c>
      <c r="B29" s="180" t="s">
        <v>152</v>
      </c>
      <c r="C29" s="181"/>
      <c r="D29" s="63">
        <f>'op repro'!C131</f>
        <v>3809.6</v>
      </c>
      <c r="E29" s="124">
        <v>3</v>
      </c>
      <c r="F29" s="63">
        <f t="shared" si="0"/>
        <v>11428.8</v>
      </c>
      <c r="G29" s="141">
        <f t="shared" si="1"/>
        <v>137145.59999999998</v>
      </c>
    </row>
    <row r="30" spans="1:9" ht="35.1" customHeight="1" x14ac:dyDescent="0.25">
      <c r="A30" s="54">
        <v>13</v>
      </c>
      <c r="B30" s="180" t="s">
        <v>153</v>
      </c>
      <c r="C30" s="181"/>
      <c r="D30" s="63">
        <f>'asg baca'!C131</f>
        <v>3665.9</v>
      </c>
      <c r="E30" s="124">
        <v>2</v>
      </c>
      <c r="F30" s="63">
        <f t="shared" si="0"/>
        <v>7331.8</v>
      </c>
      <c r="G30" s="141">
        <f t="shared" si="1"/>
        <v>87981.6</v>
      </c>
    </row>
    <row r="31" spans="1:9" ht="38.25" customHeight="1" thickBot="1" x14ac:dyDescent="0.3">
      <c r="A31" s="167">
        <v>14</v>
      </c>
      <c r="B31" s="182" t="s">
        <v>154</v>
      </c>
      <c r="C31" s="183"/>
      <c r="D31" s="168">
        <f>'rec baca'!C131</f>
        <v>3873.16</v>
      </c>
      <c r="E31" s="169">
        <v>1</v>
      </c>
      <c r="F31" s="168">
        <f t="shared" si="0"/>
        <v>3873.16</v>
      </c>
      <c r="G31" s="170">
        <f t="shared" si="1"/>
        <v>46477.919999999998</v>
      </c>
    </row>
    <row r="32" spans="1:9" ht="39.75" customHeight="1" thickBot="1" x14ac:dyDescent="0.3">
      <c r="A32" s="178" t="s">
        <v>155</v>
      </c>
      <c r="B32" s="179"/>
      <c r="C32" s="179"/>
      <c r="D32" s="179"/>
      <c r="E32" s="179"/>
      <c r="F32" s="172">
        <f>SUM(F18:F31)</f>
        <v>936926.43000000017</v>
      </c>
      <c r="G32" s="171">
        <f>SUM(G18:G31)</f>
        <v>11243117.159999998</v>
      </c>
    </row>
    <row r="33" spans="1:11" s="21" customFormat="1" x14ac:dyDescent="0.25">
      <c r="A33" s="11"/>
      <c r="B33" s="7"/>
      <c r="C33" s="7"/>
      <c r="D33" s="10"/>
      <c r="E33" s="23"/>
      <c r="F33" s="20"/>
      <c r="G33" s="20"/>
      <c r="H33" s="20"/>
      <c r="I33" s="20"/>
      <c r="J33" s="20"/>
      <c r="K33" s="20"/>
    </row>
    <row r="34" spans="1:11" x14ac:dyDescent="0.25">
      <c r="A34" s="211"/>
      <c r="B34" s="211"/>
      <c r="C34" s="211"/>
      <c r="D34" s="128"/>
    </row>
    <row r="35" spans="1:11" x14ac:dyDescent="0.25">
      <c r="B35" s="20"/>
      <c r="C35" s="20"/>
    </row>
    <row r="36" spans="1:11" x14ac:dyDescent="0.25">
      <c r="B36" s="49"/>
      <c r="C36" s="133"/>
    </row>
    <row r="37" spans="1:11" ht="15.75" x14ac:dyDescent="0.25">
      <c r="A37" s="129"/>
      <c r="B37" s="46"/>
      <c r="C37" s="49"/>
    </row>
    <row r="38" spans="1:11" ht="15.75" x14ac:dyDescent="0.25">
      <c r="A38" s="129"/>
      <c r="C38" s="71"/>
    </row>
    <row r="39" spans="1:11" x14ac:dyDescent="0.2">
      <c r="A39" s="130"/>
    </row>
    <row r="40" spans="1:11" x14ac:dyDescent="0.25">
      <c r="A40" s="131"/>
    </row>
    <row r="41" spans="1:11" x14ac:dyDescent="0.2">
      <c r="A41" s="132"/>
    </row>
  </sheetData>
  <mergeCells count="31"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</mergeCells>
  <printOptions horizontalCentered="1"/>
  <pageMargins left="1.1023622047244095" right="0.51181102362204722" top="1.1811023622047243" bottom="0.78740157480314965" header="0.31496062992125984" footer="0.31496062992125984"/>
  <pageSetup paperSize="9" scale="62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 t="s">
        <v>156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2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165</v>
      </c>
      <c r="C28" s="8" t="s">
        <v>109</v>
      </c>
      <c r="D28" s="85"/>
      <c r="E28" s="150">
        <v>0.1167</v>
      </c>
      <c r="F28" s="36">
        <f>E28*F26</f>
        <v>199.45897200000002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1908.6189720000002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158.98796036760001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230.94289561200003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389.93085597960004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389.93085597960004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459.70996559592004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57.463745699490005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68.956494839388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34.478247419694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22.985498279796001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13.791298967877601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4.5970996559592008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183.88398623836801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845.86633669649302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50.51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604.41039999999998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389.93085597960004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845.86633669649302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604.41039999999998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1840.2075926760931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8.0161996823999999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0.64129597459200005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38.172379440000007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8.3979234768000008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3.0904358394624007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38.172379440000007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96.490613853254416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17.750156439600001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0.76344758880000008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4.3898236356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3.0537903552000003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5.5349950188000001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31.492213038000003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31.492213038000003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31.492213038000003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9.7549484789183687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195.58671700231332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205.3416654812317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29.22560139115026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134.88739103607813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224.81231839346356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388.92531082069195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594.26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1908.6189720000002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1840.2075926760931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96.490613853254416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31.492213038000003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3901.97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594.26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4496.2299999999996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4496.2299999999996</v>
      </c>
      <c r="D131" s="113">
        <v>1</v>
      </c>
      <c r="E131" s="114">
        <f>C131*D131</f>
        <v>4496.2299999999996</v>
      </c>
      <c r="F131" s="115">
        <v>1</v>
      </c>
      <c r="G131" s="116">
        <f>TRUNC(E131*F131,2)</f>
        <v>4496.2299999999996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4496.2299999999996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107909.52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150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150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1916.31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1916.31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159.628623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231.87350999999998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391.50213299999996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391.50213299999996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461.56242659999998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57.695303324999998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69.234363989999991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34.617181994999996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23.078121329999998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13.846872798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4.6156242660000002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184.62497063999999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849.27486494400011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61.42140000000002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56.63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598.10140000000001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391.50213299999996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849.27486494400011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598.10140000000001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1838.878397944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8.0485019999999992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0.64388015999999992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38.3262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8.4317640000000011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3.1028891520000004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38.3262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96.879435311999998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17.821682999999997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0.76652399999999998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4.4075129999999998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3.0660959999999999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5.5572989999999995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31.619115000000001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31.619115000000001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31.619115000000001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25.68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25.68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2.4799999999999999E-2</v>
      </c>
      <c r="F106" s="36">
        <f>E106*(F32+F67+F77+F95+F102)</f>
        <v>96.95230031674879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200.31596242863745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7.4800000000000005E-2</v>
      </c>
      <c r="F108" s="41">
        <f>SUM(F106:F107)</f>
        <v>297.26826274538621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29.932270247957312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138.14893960595685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230.24823267659477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398.32944253050891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0.1613</v>
      </c>
      <c r="F116" s="37">
        <f>TRUNC(F108+F115,2)</f>
        <v>695.59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1916.31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1838.878397944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96.879435311999998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31.619115000000001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25.68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3909.36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695.59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4604.95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4604.95</v>
      </c>
      <c r="D131" s="113">
        <v>1</v>
      </c>
      <c r="E131" s="114">
        <f>C131*D131</f>
        <v>4604.95</v>
      </c>
      <c r="F131" s="115">
        <v>1</v>
      </c>
      <c r="G131" s="116">
        <f>TRUNC(E131*F131,2)</f>
        <v>4604.95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4604.95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110518.8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80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2318.81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2318.81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193.15687299999999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280.57601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473.73288300000002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473.73288300000002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558.50857660000008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69.81357207500001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83.776286490000004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41.888143245000002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27.925428830000001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16.755257298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5.5850857660000006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223.40343064000001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1027.6557809440001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37.271400000000028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68.400000000000006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585.72140000000002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473.73288300000002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1027.6557809440001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585.72140000000002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2087.1100639440001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9.7390019999999993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0.77912015999999995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46.376199999999997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10.202764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3.7546171520000007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46.376199999999997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117.22790331199998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21.564932999999996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0.92752400000000002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5.3332629999999996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3.7100960000000001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6.7245489999999997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38.260364999999993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38.260364999999993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38.260364999999993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11.466020830640003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229.89371765433208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241.35973848497207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34.351934821911684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158.54739148574623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264.24565247624372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457.14497878390165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698.5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2318.81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2087.1100639440001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117.22790331199998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38.260364999999993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4586.3999999999996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698.5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5284.9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5284.9</v>
      </c>
      <c r="D131" s="113">
        <v>1</v>
      </c>
      <c r="E131" s="114">
        <f>C131*D131</f>
        <v>5284.9</v>
      </c>
      <c r="F131" s="115">
        <v>1</v>
      </c>
      <c r="G131" s="116">
        <f>TRUNC(E131*F131,2)</f>
        <v>5284.9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5284.9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126837.6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="120" zoomScaleNormal="12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158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158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1558.49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1558.49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129.82221699999999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188.57729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318.39950699999997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318.39950699999997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375.37790139999998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46.922237674999998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56.306685209999991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28.153342604999995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18.768895069999999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11.261337041999999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3.753779014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150.15116055999999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690.69533857600004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82.890600000000006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46.06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609.00060000000008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318.39950699999997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690.69533857600004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609.00060000000008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1618.0954455760002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6.5456579999999995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0.52365264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31.169800000000002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6.8573560000000002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2.5235070080000006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31.169800000000002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78.789773648000008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14.493956999999998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0.62339600000000006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3.584527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2.4935840000000002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4.5196209999999999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25.715085000000002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25.715085000000002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25.715085000000002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8.2652257605599999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165.71777649922799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173.98300225978801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24.762426373447859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114.28812172360551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190.48020287267587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329.53075096972924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503.51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1558.49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1618.0954455760002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78.789773648000008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25.715085000000002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3306.09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503.51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3809.6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3809.6</v>
      </c>
      <c r="D131" s="113">
        <v>1</v>
      </c>
      <c r="E131" s="114">
        <f>C131*D131</f>
        <v>3809.6</v>
      </c>
      <c r="F131" s="115">
        <v>1</v>
      </c>
      <c r="G131" s="116">
        <f>TRUNC(E131*F131,2)</f>
        <v>3809.6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3809.6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91430.399999999994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3" sqref="C23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143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2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143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1341.08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1341.08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1341.08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111.71196399999999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162.27068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273.98264399999999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273.98264399999999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323.01252879999998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40.376566099999998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48.451879319999996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24.225939659999998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16.15062644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9.690375864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3.230125288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129.20501152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594.34305299199991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/>
      <c r="F56" s="28">
        <v>418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41.8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587.04999999999995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273.98264399999999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594.34305299199991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587.04999999999995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1455.3756969919998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5.6325359999999991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0.45060287999999993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26.8216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5.9007519999999998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2.1714767360000002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26.8216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67.798567616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12.472043999999999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0.53643200000000002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3.0844839999999998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2.1457280000000001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3.8891319999999996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22.127819999999996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22.127819999999996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22.127819999999996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130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140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295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7.9534552115199997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159.466776990976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167.42023220249601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23.828368975663082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109.97708757998345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183.2951459666391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317.10060252228561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484.52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1341.08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1455.3756969919998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67.798567616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22.127819999999996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295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3181.38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484.52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3665.9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3665.9</v>
      </c>
      <c r="D131" s="113">
        <v>1</v>
      </c>
      <c r="E131" s="114">
        <f>C131*D131</f>
        <v>3665.9</v>
      </c>
      <c r="F131" s="115">
        <v>1</v>
      </c>
      <c r="G131" s="116">
        <f>TRUNC(E131*F131,2)</f>
        <v>3665.9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3665.9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87981.6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" zoomScaleNormal="100" workbookViewId="0">
      <selection activeCell="A11" sqref="A1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1603.37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1603.37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1603.37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133.560721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194.00776999999999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327.56849099999999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327.56849099999999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386.1876982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48.273462275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57.928154729999996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28.964077364999998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19.309384909999999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11.585630946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3.8618769820000001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154.47507927999999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710.58536468800003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/>
      <c r="F56" s="28">
        <v>418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41.8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587.04999999999995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327.56849099999999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710.58536468800003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587.04999999999995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1625.203855688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6.7341539999999993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0.53873231999999993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32.067399999999999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7.0548279999999997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2.5961767040000003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32.067399999999999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81.058691023999998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14.911340999999998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0.64134800000000003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3.6877509999999996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2.5653920000000001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4.6497729999999997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26.455604999999998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26.455604999999998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26.455604999999998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8.4031453792799997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168.48306485456399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176.886210233844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25.175630380567029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116.19521714107861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193.65869523513103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335.02954275677666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511.91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1603.37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1625.203855688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81.058691023999998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26.455604999999998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3361.25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511.91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3873.16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3873.16</v>
      </c>
      <c r="D131" s="113">
        <v>1</v>
      </c>
      <c r="E131" s="114">
        <f>C131*D131</f>
        <v>3873.16</v>
      </c>
      <c r="F131" s="115">
        <v>1</v>
      </c>
      <c r="G131" s="116">
        <f>TRUNC(E131*F131,2)</f>
        <v>3873.16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3873.16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92955.839999999997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="110" zoomScaleNormal="110" workbookViewId="0">
      <selection activeCell="C20" sqref="C20:F2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2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21"/>
      <c r="D6" s="121"/>
      <c r="E6" s="121"/>
      <c r="F6" s="121"/>
    </row>
    <row r="7" spans="1:8" x14ac:dyDescent="0.25">
      <c r="A7" s="241"/>
      <c r="B7" s="241"/>
      <c r="C7" s="121"/>
      <c r="D7" s="121"/>
      <c r="E7" s="121"/>
      <c r="F7" s="121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141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6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141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72" t="s">
        <v>4</v>
      </c>
      <c r="C18" s="243">
        <v>2072.4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159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164</v>
      </c>
      <c r="D20" s="257"/>
      <c r="E20" s="257"/>
      <c r="F20" s="258"/>
      <c r="H20" s="152"/>
    </row>
    <row r="21" spans="1:8" x14ac:dyDescent="0.25">
      <c r="A21" s="14">
        <v>6</v>
      </c>
      <c r="B21" s="174" t="s">
        <v>138</v>
      </c>
      <c r="C21" s="262" t="s">
        <v>166</v>
      </c>
      <c r="D21" s="263"/>
      <c r="E21" s="263"/>
      <c r="F21" s="264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v>2072.4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0.3</v>
      </c>
      <c r="F28" s="36">
        <f>E28*F26</f>
        <v>621.72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2694.12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75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224.42019599999998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325.98851999999999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550.40871599999991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550.40871599999991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75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648.90574319999996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81.113217899999995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97.335861479999991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48.667930739999996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32.445287159999999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19.467172295999998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6.4890574320000001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259.56229728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1193.9865674879998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75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52.056000000000012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0</v>
      </c>
      <c r="F56" s="28">
        <v>410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0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0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468.30600000000004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76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550.40871599999991</v>
      </c>
    </row>
    <row r="65" spans="1:6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1193.9865674879998</v>
      </c>
    </row>
    <row r="66" spans="1:6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468.30600000000004</v>
      </c>
    </row>
    <row r="67" spans="1:6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2212.7012834879997</v>
      </c>
    </row>
    <row r="68" spans="1:6" ht="15.75" thickBot="1" x14ac:dyDescent="0.3"/>
    <row r="69" spans="1:6" x14ac:dyDescent="0.25">
      <c r="A69" s="231" t="s">
        <v>43</v>
      </c>
      <c r="B69" s="226"/>
      <c r="C69" s="226"/>
      <c r="D69" s="226"/>
      <c r="E69" s="226"/>
      <c r="F69" s="227"/>
    </row>
    <row r="70" spans="1:6" x14ac:dyDescent="0.25">
      <c r="A70" s="75">
        <v>3</v>
      </c>
      <c r="B70" s="228" t="s">
        <v>21</v>
      </c>
      <c r="C70" s="215"/>
      <c r="D70" s="229"/>
      <c r="E70" s="75" t="s">
        <v>56</v>
      </c>
      <c r="F70" s="24" t="s">
        <v>6</v>
      </c>
    </row>
    <row r="71" spans="1:6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11.315303999999999</v>
      </c>
    </row>
    <row r="72" spans="1:6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0.90522431999999986</v>
      </c>
    </row>
    <row r="73" spans="1:6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53.882399999999997</v>
      </c>
    </row>
    <row r="74" spans="1:6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11.854128000000001</v>
      </c>
    </row>
    <row r="75" spans="1:6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4.3623191040000009</v>
      </c>
    </row>
    <row r="76" spans="1:6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53.882399999999997</v>
      </c>
    </row>
    <row r="77" spans="1:6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136.20177542399998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25" t="s">
        <v>99</v>
      </c>
      <c r="B79" s="226"/>
      <c r="C79" s="226"/>
      <c r="D79" s="226"/>
      <c r="E79" s="226"/>
      <c r="F79" s="227"/>
    </row>
    <row r="80" spans="1:6" x14ac:dyDescent="0.25">
      <c r="A80" s="76" t="s">
        <v>13</v>
      </c>
      <c r="B80" s="228" t="s">
        <v>77</v>
      </c>
      <c r="C80" s="215"/>
      <c r="D80" s="229"/>
      <c r="E80" s="75" t="s">
        <v>56</v>
      </c>
      <c r="F80" s="26" t="s">
        <v>6</v>
      </c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25.055315999999998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1.0776479999999999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6.1964759999999997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4.3105919999999998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7.8129479999999996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44.452979999999997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76" t="s">
        <v>20</v>
      </c>
      <c r="B88" s="228" t="s">
        <v>50</v>
      </c>
      <c r="C88" s="215"/>
      <c r="D88" s="229"/>
      <c r="E88" s="75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76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44.452979999999997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44.452979999999997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220.54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104.01</v>
      </c>
    </row>
    <row r="101" spans="1:45" x14ac:dyDescent="0.25">
      <c r="A101" s="14" t="s">
        <v>3</v>
      </c>
      <c r="B101" s="222" t="s">
        <v>118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324.55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22"/>
    </row>
    <row r="105" spans="1:45" x14ac:dyDescent="0.25">
      <c r="A105" s="76">
        <v>6</v>
      </c>
      <c r="B105" s="268" t="s">
        <v>22</v>
      </c>
      <c r="C105" s="268"/>
      <c r="D105" s="268"/>
      <c r="E105" s="74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13.53006509728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271.277805200464</v>
      </c>
    </row>
    <row r="108" spans="1:45" x14ac:dyDescent="0.25">
      <c r="A108" s="273" t="s">
        <v>71</v>
      </c>
      <c r="B108" s="274"/>
      <c r="C108" s="77"/>
      <c r="D108" s="77"/>
      <c r="E108" s="44">
        <f>SUM(E106:E107)</f>
        <v>5.2500000000000005E-2</v>
      </c>
      <c r="F108" s="41">
        <f>SUM(F106:F107)</f>
        <v>284.80787029774399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40.535763995471626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187.08814151756135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311.8135691959356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539.43747470896858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824.24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2694.12</v>
      </c>
      <c r="H120" s="2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2212.7012834879997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136.20177542399998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44.452979999999997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324.55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5412.02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824.24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6236.26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6236.26</v>
      </c>
      <c r="D131" s="113">
        <v>1</v>
      </c>
      <c r="E131" s="114">
        <f>C131*D131</f>
        <v>6236.26</v>
      </c>
      <c r="F131" s="115">
        <v>1</v>
      </c>
      <c r="G131" s="116">
        <f>TRUNC(E131*F131,2)</f>
        <v>6236.26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6236.26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149670.24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38"/>
      <c r="C138" s="138"/>
      <c r="D138" s="138"/>
      <c r="E138" s="138"/>
      <c r="F138" s="138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05:D105"/>
    <mergeCell ref="B106:D106"/>
    <mergeCell ref="B107:D107"/>
    <mergeCell ref="A116:D116"/>
    <mergeCell ref="A115:D115"/>
    <mergeCell ref="A108:B108"/>
    <mergeCell ref="B110:F110"/>
    <mergeCell ref="B137:F137"/>
    <mergeCell ref="A125:E125"/>
    <mergeCell ref="B126:E126"/>
    <mergeCell ref="A127:E127"/>
    <mergeCell ref="A132:F132"/>
    <mergeCell ref="A133:F133"/>
    <mergeCell ref="A134:F134"/>
    <mergeCell ref="A129:G129"/>
    <mergeCell ref="A118:F118"/>
    <mergeCell ref="A119:E119"/>
    <mergeCell ref="B122:E122"/>
    <mergeCell ref="B124:E124"/>
    <mergeCell ref="A136:C136"/>
    <mergeCell ref="B120:E120"/>
    <mergeCell ref="B121:E121"/>
    <mergeCell ref="B123:E123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B93:E93"/>
    <mergeCell ref="A104:F104"/>
    <mergeCell ref="B101:E101"/>
    <mergeCell ref="B99:E99"/>
    <mergeCell ref="B89:D89"/>
    <mergeCell ref="B94:E94"/>
    <mergeCell ref="A97:F97"/>
    <mergeCell ref="B98:E98"/>
    <mergeCell ref="B83:D83"/>
    <mergeCell ref="B84:D84"/>
    <mergeCell ref="B85:D85"/>
    <mergeCell ref="B100:E100"/>
    <mergeCell ref="A103:F103"/>
    <mergeCell ref="B92:E92"/>
    <mergeCell ref="A102:D102"/>
    <mergeCell ref="B88:D88"/>
    <mergeCell ref="A90:D90"/>
    <mergeCell ref="A95:D95"/>
    <mergeCell ref="A32:D32"/>
    <mergeCell ref="A40:D40"/>
    <mergeCell ref="A61:D61"/>
    <mergeCell ref="G82:AC82"/>
    <mergeCell ref="G83:AC83"/>
    <mergeCell ref="G84:AC84"/>
    <mergeCell ref="G85:AC85"/>
    <mergeCell ref="A86:D86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16" sqref="C16:F1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142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142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2072.4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159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163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166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2072.4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2072.4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172.63092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250.7604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423.39132000000001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423.39132000000001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499.15826400000009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62.394783000000011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74.873739600000007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37.436869800000004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24.957913200000004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14.974747920000002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4.9915826400000007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199.66330560000003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918.45120576000022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3.7</v>
      </c>
      <c r="F55" s="27">
        <f>(D55*E55*2)-(0.06*F26)</f>
        <v>31.056000000000012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0</v>
      </c>
      <c r="F56" s="28">
        <f>(D56*E56)*0.9</f>
        <v>0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0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269.26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306.56600000000003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423.39132000000001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918.45120576000022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306.56600000000003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1648.4085257600002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8.7040799999999994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0.69632640000000001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41.448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9.1185600000000004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3.355630080000001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41.448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104.77059647999999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19.273319999999998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0.82896000000000003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4.7665199999999999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3.3158400000000001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6.0099599999999995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34.194599999999994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34.194599999999994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34.194599999999994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220.54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55.3</v>
      </c>
    </row>
    <row r="101" spans="1:45" x14ac:dyDescent="0.25">
      <c r="A101" s="14" t="s">
        <v>3</v>
      </c>
      <c r="B101" s="222" t="s">
        <v>118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275.83999999999997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10.3390343056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207.29763782728003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217.63667213288002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30.975509100628052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142.96388815674484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238.2731469279081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412.21254418528099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629.84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2072.4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1648.4085257600002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104.77059647999999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34.194599999999994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275.83999999999997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4135.6099999999997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629.84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4765.45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4765.45</v>
      </c>
      <c r="D131" s="113">
        <v>1</v>
      </c>
      <c r="E131" s="114">
        <f>C131*D131</f>
        <v>4765.45</v>
      </c>
      <c r="F131" s="115">
        <v>1</v>
      </c>
      <c r="G131" s="116">
        <f>TRUNC(E131*F131,2)</f>
        <v>4765.45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4765.45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114370.8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F8" sqref="F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143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70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143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172.98038999999997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51.64965711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137.73241895999999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42.25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292.06523699999997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1538.558964216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0.57183600000000001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3.2880569999999998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2.287344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4.1458109999999992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23.588234999999997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130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140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295.08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8.3977260189600003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168.37440668014801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176.772132699108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25.15939410163131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116.12028046906759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193.53380078177932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334.81347535247824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511.58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1429.59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1538.558964216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72.273208367999999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23.588234999999997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295.08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3359.09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511.58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3870.67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3870.67</v>
      </c>
      <c r="D131" s="113">
        <v>1</v>
      </c>
      <c r="E131" s="114">
        <f>C131*D131</f>
        <v>3870.67</v>
      </c>
      <c r="F131" s="115">
        <v>1</v>
      </c>
      <c r="G131" s="116">
        <f>TRUNC(E131*F131,2)</f>
        <v>3870.67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3870.67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92896.08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144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144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0.2</v>
      </c>
      <c r="F28" s="36">
        <f>E28*F26</f>
        <v>285.91800000000001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1715.5079999999998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142.90181639999997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207.57646799999998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350.47828439999995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350.47828439999995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413.19725688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51.64965711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61.979588531999994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30.989794265999997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20.659862843999999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12.395917706400001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4.1319725688000002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165.27890275199999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760.28295265920019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42.25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350.47828439999995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760.28295265920019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1723.6858370592001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7.205133599999999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0.57641068799999995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34.310159999999996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7.5482351999999997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2.7777505536000002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34.310159999999996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86.727850041599993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15.954224399999998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0.6862031999999999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3.9456683999999993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2.7448127999999996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4.9749731999999991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28.305881999999997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28.305881999999997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28.305881999999997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25.08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8.9482689227519998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179.4127919011776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188.36106082392959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26.808807985233432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123.73295993184662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206.22159988641104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356.76336780349106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545.12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1715.5079999999998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1723.6858370592001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86.727850041599993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28.305881999999997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25.08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3579.3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545.12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4124.42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4124.42</v>
      </c>
      <c r="D131" s="113">
        <v>1</v>
      </c>
      <c r="E131" s="114">
        <f>C131*D131</f>
        <v>4124.42</v>
      </c>
      <c r="F131" s="115">
        <v>1</v>
      </c>
      <c r="G131" s="116">
        <f>TRUNC(E131*F131,2)</f>
        <v>4124.42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4124.42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98986.08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B26" sqref="B26:E2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145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145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1452.65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1452.65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121.005745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175.77065000000002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296.77639500000004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296.77639500000004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349.88527900000008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43.73565987500001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52.482791850000005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26.241395925000003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17.494263950000001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10.496558370000001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3.4988527900000004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139.9541116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643.78891336000015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89.241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42.25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611.54099999999994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296.77639500000004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643.78891336000015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611.54099999999994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1552.1063083600002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6.1011300000000004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0.48809039999999998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29.053000000000001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6.3916600000000008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2.3521308800000007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29.053000000000001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73.439011280000003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13.509644999999999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0.58106000000000002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3.3410950000000001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2.3242400000000001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4.2126849999999996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23.968724999999999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23.968724999999999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23.968724999999999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348.77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373.84999999999997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8.6900351116000021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174.23520398758004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182.92523909918003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26.035145423431498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120.16220964660691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200.27034941101155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346.46770448104996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529.39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1452.65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1552.1063083600002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73.439011280000003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23.968724999999999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373.84999999999997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3476.01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529.39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4005.4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4005.4</v>
      </c>
      <c r="D131" s="113">
        <v>1</v>
      </c>
      <c r="E131" s="114">
        <f>C131*D131</f>
        <v>4005.4</v>
      </c>
      <c r="F131" s="115">
        <v>1</v>
      </c>
      <c r="G131" s="116">
        <f>TRUNC(E131*F131,2)</f>
        <v>4005.4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4005.4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96129.600000000006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146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15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146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172.98038999999997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51.64965711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137.73241895999999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42.25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292.06523699999997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1538.558964216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0.57183600000000001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3.2880569999999998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2.287344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4.1458109999999992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23.588234999999997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25.16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25.16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7.72292601896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154.84466668014801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162.56759269910802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23.137708814274983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106.78942529665377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177.98237549442297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307.90950960535173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470.47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1429.59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1538.558964216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72.273208367999999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23.588234999999997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25.16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3089.17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470.47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3559.64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3559.64</v>
      </c>
      <c r="D131" s="113">
        <v>1</v>
      </c>
      <c r="E131" s="114">
        <f>C131*D131</f>
        <v>3559.64</v>
      </c>
      <c r="F131" s="115">
        <v>1</v>
      </c>
      <c r="G131" s="116">
        <f>TRUNC(E131*F131,2)</f>
        <v>3559.64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3559.64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85431.360000000001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17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206.80835999999999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61.750241639999992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164.66731103999999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42.25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596.15039999999999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349.18138799999997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596.15039999999999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1702.8014187839999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0.68366400000000005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3.9310680000000002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2.7346560000000002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4.9565640000000002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28.201139999999999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8.8793487110400005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178.03094165635201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186.91029036739201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26.602324615316963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122.77995976300137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204.63326627166896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354.01555064998729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540.91999999999996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1709.16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1702.8014187839999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86.406925631999997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28.201139999999999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3551.73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540.91999999999996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4092.65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4092.65</v>
      </c>
      <c r="D131" s="113">
        <v>1</v>
      </c>
      <c r="E131" s="114">
        <f>C131*D131</f>
        <v>4092.65</v>
      </c>
      <c r="F131" s="115">
        <v>1</v>
      </c>
      <c r="G131" s="116">
        <f>TRUNC(E131*F131,2)</f>
        <v>4092.65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4092.65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98223.6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18" sqref="C18:F1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 t="s">
        <v>156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2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161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160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167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206.80835999999999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61.750241639999992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164.66731103999999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50.51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604.41039999999998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349.18138799999997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604.41039999999998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1711.0614187839999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0.68366400000000005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3.9310680000000002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2.7346560000000002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4.9565640000000002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28.201139999999999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8.8999987110400003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178.44497415635203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187.34497286739204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26.664191540604321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123.0654994181738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205.10916569695635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354.8388566557345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542.17999999999995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1709.16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1711.0614187839999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86.406925631999997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28.201139999999999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3559.99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542.17999999999995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4102.17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4102.17</v>
      </c>
      <c r="D131" s="113">
        <v>1</v>
      </c>
      <c r="E131" s="114">
        <f>C131*D131</f>
        <v>4102.17</v>
      </c>
      <c r="F131" s="115">
        <v>1</v>
      </c>
      <c r="G131" s="116">
        <f>TRUNC(E131*F131,2)</f>
        <v>4102.17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4102.17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98452.08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Eduardo Filipe Bezerra Teixeira</cp:lastModifiedBy>
  <cp:lastPrinted>2024-05-14T15:56:26Z</cp:lastPrinted>
  <dcterms:created xsi:type="dcterms:W3CDTF">2014-01-21T12:35:32Z</dcterms:created>
  <dcterms:modified xsi:type="dcterms:W3CDTF">2024-07-05T16:16:23Z</dcterms:modified>
</cp:coreProperties>
</file>