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isco\Desktop\"/>
    </mc:Choice>
  </mc:AlternateContent>
  <bookViews>
    <workbookView xWindow="0" yWindow="0" windowWidth="19200" windowHeight="6420"/>
  </bookViews>
  <sheets>
    <sheet name="Qd Demonstratvio por Unidade" sheetId="1" r:id="rId1"/>
    <sheet name="Qd Demonstrativo Geral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2" i="2"/>
  <c r="G19" i="2" s="1"/>
  <c r="G19" i="1"/>
  <c r="G18" i="1"/>
  <c r="G17" i="1"/>
  <c r="G23" i="1"/>
  <c r="G22" i="1"/>
  <c r="G24" i="1" s="1"/>
  <c r="G34" i="1"/>
  <c r="G28" i="1"/>
  <c r="G29" i="1" s="1"/>
  <c r="G27" i="1"/>
  <c r="G33" i="1"/>
  <c r="G32" i="1"/>
  <c r="G4" i="1"/>
  <c r="G3" i="1"/>
  <c r="G2" i="1"/>
  <c r="G5" i="1" s="1"/>
  <c r="G14" i="1"/>
  <c r="G13" i="1"/>
  <c r="G11" i="1"/>
  <c r="G10" i="1"/>
  <c r="G9" i="1"/>
  <c r="G8" i="1"/>
  <c r="G12" i="1"/>
  <c r="E19" i="2"/>
  <c r="E70" i="2"/>
  <c r="E65" i="2"/>
  <c r="E60" i="2"/>
  <c r="E55" i="2"/>
  <c r="E50" i="2"/>
  <c r="E34" i="1"/>
  <c r="E29" i="1"/>
  <c r="E24" i="1"/>
  <c r="E19" i="1"/>
  <c r="E5" i="1"/>
  <c r="E14" i="1"/>
</calcChain>
</file>

<file path=xl/sharedStrings.xml><?xml version="1.0" encoding="utf-8"?>
<sst xmlns="http://schemas.openxmlformats.org/spreadsheetml/2006/main" count="240" uniqueCount="22">
  <si>
    <t>LOCALIDADE</t>
  </si>
  <si>
    <t>DESCRIÇÃO DO MATERIAL</t>
  </si>
  <si>
    <t>UNIDADE DE MEDIDA</t>
  </si>
  <si>
    <t>QUANTIDADE</t>
  </si>
  <si>
    <t>ITEM</t>
  </si>
  <si>
    <t>PGJ/GAECO</t>
  </si>
  <si>
    <t>Leitores Faciais para Ambiente Interno – Modelo: DSK1T673DX – HIKVISION.</t>
  </si>
  <si>
    <t>Unidade</t>
  </si>
  <si>
    <t>Suportes para Leitoras das Baias. Modelo: DSKAB6- ZU1 – HIKVISION.</t>
  </si>
  <si>
    <t>Botões de Requisição de Saída. Modelo: DSK7P02 – HIKVISION.</t>
  </si>
  <si>
    <t>Botoeiras de Emergência. Modelo: DSK7PEB (green) – HIKVISION.</t>
  </si>
  <si>
    <t>Fontes de Alimentação. Modelo: FON1385 12V 5A – MCM.</t>
  </si>
  <si>
    <t>Fechaduras Eletromagnética. Modelo: DSK4H258S + DS-K4H258-LZ – HIKVISION.</t>
  </si>
  <si>
    <t>TOTAL:</t>
  </si>
  <si>
    <t>VALOR UNITÁRIO (R$)</t>
  </si>
  <si>
    <t>VALOR TOTAL (R$)</t>
  </si>
  <si>
    <t>PGJ/CAEI</t>
  </si>
  <si>
    <t>Promotorias de Justiça de São José de Ribamar</t>
  </si>
  <si>
    <t>Promotorias de Justiça da Capital</t>
  </si>
  <si>
    <t>Promotorias de Justiça de Paço do Lumiar</t>
  </si>
  <si>
    <t>PGJ/Centro Administrativo</t>
  </si>
  <si>
    <t xml:space="preserve">TOTAL: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</si>
</sst>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&quot;R$&quot;\ 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 wrapText="1"/>
    </xf>
    <xf numFmtId="0" fontId="0" fillId="0" borderId="0" xfId="0" applyFont="1" applyAlignment="1">
      <alignment horizontal="right" wrapText="1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Font="1" applyAlignment="1">
      <alignment horizontal="right" wrapText="1"/>
    </xf>
    <xf numFmtId="164" fontId="0" fillId="0" borderId="0" xfId="0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164" fontId="0" fillId="0" borderId="0" xfId="1" applyNumberFormat="1" applyFont="1" applyAlignment="1">
      <alignment horizontal="right" vertical="center"/>
    </xf>
    <xf numFmtId="0" fontId="2" fillId="0" borderId="0" xfId="0" applyFont="1" applyAlignment="1">
      <alignment horizontal="right" vertical="center" indent="1"/>
    </xf>
  </cellXfs>
  <cellStyles count="2">
    <cellStyle name="Moeda" xfId="1" builtinId="4"/>
    <cellStyle name="Normal" xfId="0" builtinId="0"/>
  </cellStyles>
  <dxfs count="103"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&quot;R$&quot;\ #,##0.00"/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center" textRotation="0" wrapText="0" relativeIndent="1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a1" displayName="Tabela1" ref="A1:G5" totalsRowShown="0" headerRowDxfId="102">
  <autoFilter ref="A1:G5"/>
  <tableColumns count="7">
    <tableColumn id="1" name="LOCALIDADE" dataDxfId="101"/>
    <tableColumn id="2" name="ITEM" dataDxfId="100"/>
    <tableColumn id="3" name="DESCRIÇÃO DO MATERIAL" dataDxfId="99"/>
    <tableColumn id="4" name="UNIDADE DE MEDIDA" dataDxfId="98"/>
    <tableColumn id="5" name="QUANTIDADE" dataDxfId="97"/>
    <tableColumn id="6" name="VALOR UNITÁRIO (R$)" dataDxfId="96"/>
    <tableColumn id="7" name="VALOR TOTAL (R$)" dataDxfId="95"/>
  </tableColumns>
  <tableStyleInfo name="TableStyleMedium14" showFirstColumn="0" showLastColumn="0" showRowStripes="1" showColumnStripes="0"/>
</table>
</file>

<file path=xl/tables/table10.xml><?xml version="1.0" encoding="utf-8"?>
<table xmlns="http://schemas.openxmlformats.org/spreadsheetml/2006/main" id="10" name="Tabela134511" displayName="Tabela134511" ref="A57:G60" totalsRowShown="0" headerRowDxfId="23">
  <autoFilter ref="A57:G60"/>
  <tableColumns count="7">
    <tableColumn id="1" name="LOCALIDADE" dataDxfId="22"/>
    <tableColumn id="2" name="ITEM" dataDxfId="21"/>
    <tableColumn id="3" name="DESCRIÇÃO DO MATERIAL" dataDxfId="20"/>
    <tableColumn id="4" name="UNIDADE DE MEDIDA" dataDxfId="19"/>
    <tableColumn id="5" name="QUANTIDADE" dataDxfId="18"/>
    <tableColumn id="6" name="VALOR UNITÁRIO (R$)" dataDxfId="17"/>
    <tableColumn id="7" name="VALOR TOTAL (R$)" dataDxfId="16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id="11" name="Tabela1345612" displayName="Tabela1345612" ref="A62:G65" totalsRowShown="0" headerRowDxfId="15">
  <autoFilter ref="A62:G65"/>
  <tableColumns count="7">
    <tableColumn id="1" name="LOCALIDADE" dataDxfId="14"/>
    <tableColumn id="2" name="ITEM" dataDxfId="13"/>
    <tableColumn id="3" name="DESCRIÇÃO DO MATERIAL" dataDxfId="12"/>
    <tableColumn id="4" name="UNIDADE DE MEDIDA" dataDxfId="11"/>
    <tableColumn id="5" name="QUANTIDADE" dataDxfId="10"/>
    <tableColumn id="6" name="VALOR UNITÁRIO (R$)" dataDxfId="9"/>
    <tableColumn id="7" name="VALOR TOTAL (R$)" dataDxfId="8"/>
  </tableColumns>
  <tableStyleInfo name="TableStyleMedium14" showFirstColumn="0" showLastColumn="0" showRowStripes="1" showColumnStripes="0"/>
</table>
</file>

<file path=xl/tables/table12.xml><?xml version="1.0" encoding="utf-8"?>
<table xmlns="http://schemas.openxmlformats.org/spreadsheetml/2006/main" id="12" name="Tabela13456713" displayName="Tabela13456713" ref="A67:G70" totalsRowShown="0" headerRowDxfId="7">
  <autoFilter ref="A67:G70"/>
  <tableColumns count="7">
    <tableColumn id="1" name="LOCALIDADE" dataDxfId="6"/>
    <tableColumn id="2" name="ITEM" dataDxfId="5"/>
    <tableColumn id="3" name="DESCRIÇÃO DO MATERIAL" dataDxfId="4"/>
    <tableColumn id="4" name="UNIDADE DE MEDIDA" dataDxfId="3"/>
    <tableColumn id="5" name="QUANTIDADE" dataDxfId="2"/>
    <tableColumn id="6" name="VALOR UNITÁRIO (R$)" dataDxfId="1"/>
    <tableColumn id="7" name="VALOR TOTAL (R$)" dataDxfId="0"/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id="2" name="Tabela13" displayName="Tabela13" ref="A7:G14" totalsRowShown="0" headerRowDxfId="94">
  <autoFilter ref="A7:G14"/>
  <tableColumns count="7">
    <tableColumn id="1" name="LOCALIDADE" dataDxfId="93"/>
    <tableColumn id="2" name="ITEM" dataDxfId="92"/>
    <tableColumn id="3" name="DESCRIÇÃO DO MATERIAL" dataDxfId="91"/>
    <tableColumn id="4" name="UNIDADE DE MEDIDA" dataDxfId="90"/>
    <tableColumn id="5" name="QUANTIDADE" dataDxfId="89"/>
    <tableColumn id="6" name="VALOR UNITÁRIO (R$)" dataDxfId="88"/>
    <tableColumn id="7" name="VALOR TOTAL (R$)" dataDxfId="87"/>
  </tableColumns>
  <tableStyleInfo name="TableStyleMedium14" showFirstColumn="0" showLastColumn="0" showRowStripes="1" showColumnStripes="0"/>
</table>
</file>

<file path=xl/tables/table3.xml><?xml version="1.0" encoding="utf-8"?>
<table xmlns="http://schemas.openxmlformats.org/spreadsheetml/2006/main" id="3" name="Tabela134" displayName="Tabela134" ref="A16:G19" totalsRowShown="0" headerRowDxfId="86">
  <autoFilter ref="A16:G19"/>
  <tableColumns count="7">
    <tableColumn id="1" name="LOCALIDADE" dataDxfId="85"/>
    <tableColumn id="2" name="ITEM" dataDxfId="84"/>
    <tableColumn id="3" name="DESCRIÇÃO DO MATERIAL" dataDxfId="83"/>
    <tableColumn id="4" name="UNIDADE DE MEDIDA" dataDxfId="82"/>
    <tableColumn id="5" name="QUANTIDADE" dataDxfId="81"/>
    <tableColumn id="6" name="VALOR UNITÁRIO (R$)" dataDxfId="80"/>
    <tableColumn id="7" name="VALOR TOTAL (R$)" dataDxfId="79"/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4" name="Tabela1345" displayName="Tabela1345" ref="A21:G24" totalsRowShown="0" headerRowDxfId="78">
  <autoFilter ref="A21:G24"/>
  <tableColumns count="7">
    <tableColumn id="1" name="LOCALIDADE" dataDxfId="77"/>
    <tableColumn id="2" name="ITEM" dataDxfId="76"/>
    <tableColumn id="3" name="DESCRIÇÃO DO MATERIAL" dataDxfId="75"/>
    <tableColumn id="4" name="UNIDADE DE MEDIDA" dataDxfId="74"/>
    <tableColumn id="5" name="QUANTIDADE" dataDxfId="73"/>
    <tableColumn id="6" name="VALOR UNITÁRIO (R$)" dataDxfId="72"/>
    <tableColumn id="7" name="VALOR TOTAL (R$)" dataDxfId="71"/>
  </tableColumns>
  <tableStyleInfo name="TableStyleMedium14" showFirstColumn="0" showLastColumn="0" showRowStripes="1" showColumnStripes="0"/>
</table>
</file>

<file path=xl/tables/table5.xml><?xml version="1.0" encoding="utf-8"?>
<table xmlns="http://schemas.openxmlformats.org/spreadsheetml/2006/main" id="5" name="Tabela13456" displayName="Tabela13456" ref="A26:G29" totalsRowShown="0" headerRowDxfId="70">
  <autoFilter ref="A26:G29"/>
  <tableColumns count="7">
    <tableColumn id="1" name="LOCALIDADE" dataDxfId="69"/>
    <tableColumn id="2" name="ITEM" dataDxfId="68"/>
    <tableColumn id="3" name="DESCRIÇÃO DO MATERIAL" dataDxfId="67"/>
    <tableColumn id="4" name="UNIDADE DE MEDIDA" dataDxfId="66"/>
    <tableColumn id="5" name="QUANTIDADE" dataDxfId="65"/>
    <tableColumn id="6" name="VALOR UNITÁRIO (R$)" dataDxfId="64"/>
    <tableColumn id="7" name="VALOR TOTAL (R$)" dataDxfId="63"/>
  </tableColumns>
  <tableStyleInfo name="TableStyleMedium14" showFirstColumn="0" showLastColumn="0" showRowStripes="1" showColumnStripes="0"/>
</table>
</file>

<file path=xl/tables/table6.xml><?xml version="1.0" encoding="utf-8"?>
<table xmlns="http://schemas.openxmlformats.org/spreadsheetml/2006/main" id="6" name="Tabela134567" displayName="Tabela134567" ref="A31:G34" totalsRowShown="0" headerRowDxfId="62">
  <autoFilter ref="A31:G34"/>
  <tableColumns count="7">
    <tableColumn id="1" name="LOCALIDADE" dataDxfId="61"/>
    <tableColumn id="2" name="ITEM" dataDxfId="60"/>
    <tableColumn id="3" name="DESCRIÇÃO DO MATERIAL" dataDxfId="59"/>
    <tableColumn id="4" name="UNIDADE DE MEDIDA" dataDxfId="58"/>
    <tableColumn id="5" name="QUANTIDADE" dataDxfId="57"/>
    <tableColumn id="6" name="VALOR UNITÁRIO (R$)" dataDxfId="56"/>
    <tableColumn id="7" name="VALOR TOTAL (R$)" dataDxfId="55"/>
  </tableColumns>
  <tableStyleInfo name="TableStyleMedium14" showFirstColumn="0" showLastColumn="0" showRowStripes="1" showColumnStripes="0"/>
</table>
</file>

<file path=xl/tables/table7.xml><?xml version="1.0" encoding="utf-8"?>
<table xmlns="http://schemas.openxmlformats.org/spreadsheetml/2006/main" id="7" name="Tabela18" displayName="Tabela18" ref="A1:G19" totalsRowCount="1" headerRowDxfId="54">
  <autoFilter ref="A1:G18"/>
  <tableColumns count="7">
    <tableColumn id="1" name="ITEM" dataDxfId="53" totalsRowDxfId="52"/>
    <tableColumn id="2" name="LOCALIDADE" dataDxfId="51" totalsRowDxfId="50"/>
    <tableColumn id="3" name="DESCRIÇÃO DO MATERIAL" dataDxfId="49" totalsRowDxfId="48"/>
    <tableColumn id="4" name="UNIDADE DE MEDIDA" totalsRowLabel="TOTAL:  " dataDxfId="47" totalsRowDxfId="46"/>
    <tableColumn id="5" name="QUANTIDADE" totalsRowFunction="sum" dataDxfId="45" totalsRowDxfId="44"/>
    <tableColumn id="6" name="VALOR UNITÁRIO (R$)" dataDxfId="43" totalsRowDxfId="42"/>
    <tableColumn id="7" name="VALOR TOTAL (R$)" totalsRowFunction="sum" dataDxfId="41" totalsRowDxfId="40">
      <calculatedColumnFormula>Tabela18[[#This Row],[VALOR UNITÁRIO (R$)]]*Tabela18[[#This Row],[QUANTIDADE]]</calculatedColumnFormula>
    </tableColumn>
  </tableColumns>
  <tableStyleInfo name="TableStyleMedium14" showFirstColumn="0" showLastColumn="0" showRowStripes="1" showColumnStripes="0"/>
</table>
</file>

<file path=xl/tables/table8.xml><?xml version="1.0" encoding="utf-8"?>
<table xmlns="http://schemas.openxmlformats.org/spreadsheetml/2006/main" id="8" name="Tabela139" displayName="Tabela139" ref="A43:G50" totalsRowShown="0" headerRowDxfId="39">
  <autoFilter ref="A43:G50"/>
  <tableColumns count="7">
    <tableColumn id="1" name="LOCALIDADE" dataDxfId="38"/>
    <tableColumn id="2" name="ITEM" dataDxfId="37"/>
    <tableColumn id="3" name="DESCRIÇÃO DO MATERIAL" dataDxfId="36"/>
    <tableColumn id="4" name="UNIDADE DE MEDIDA" dataDxfId="35"/>
    <tableColumn id="5" name="QUANTIDADE" dataDxfId="34"/>
    <tableColumn id="6" name="VALOR UNITÁRIO (R$)" dataDxfId="33"/>
    <tableColumn id="7" name="VALOR TOTAL (R$)" dataDxfId="32"/>
  </tableColumns>
  <tableStyleInfo name="TableStyleMedium14" showFirstColumn="0" showLastColumn="0" showRowStripes="1" showColumnStripes="0"/>
</table>
</file>

<file path=xl/tables/table9.xml><?xml version="1.0" encoding="utf-8"?>
<table xmlns="http://schemas.openxmlformats.org/spreadsheetml/2006/main" id="9" name="Tabela13410" displayName="Tabela13410" ref="A52:G55" totalsRowShown="0" headerRowDxfId="31">
  <autoFilter ref="A52:G55"/>
  <tableColumns count="7">
    <tableColumn id="1" name="LOCALIDADE" dataDxfId="30"/>
    <tableColumn id="2" name="ITEM" dataDxfId="29"/>
    <tableColumn id="3" name="DESCRIÇÃO DO MATERIAL" dataDxfId="28"/>
    <tableColumn id="4" name="UNIDADE DE MEDIDA" dataDxfId="27"/>
    <tableColumn id="5" name="QUANTIDADE" dataDxfId="26"/>
    <tableColumn id="6" name="VALOR UNITÁRIO (R$)" dataDxfId="25"/>
    <tableColumn id="7" name="VALOR TOTAL (R$)" dataDxfId="24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table" Target="../tables/table7.xml"/><Relationship Id="rId6" Type="http://schemas.openxmlformats.org/officeDocument/2006/relationships/table" Target="../tables/table12.xml"/><Relationship Id="rId5" Type="http://schemas.openxmlformats.org/officeDocument/2006/relationships/table" Target="../tables/table11.xml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H5" sqref="H5"/>
    </sheetView>
  </sheetViews>
  <sheetFormatPr defaultRowHeight="14.5" x14ac:dyDescent="0.35"/>
  <cols>
    <col min="1" max="1" width="15.90625" bestFit="1" customWidth="1"/>
    <col min="2" max="2" width="7.08984375" customWidth="1"/>
    <col min="3" max="3" width="35.7265625" customWidth="1"/>
    <col min="4" max="4" width="18.26953125" customWidth="1"/>
    <col min="5" max="5" width="14.1796875" style="2" customWidth="1"/>
    <col min="6" max="6" width="17.08984375" style="5" customWidth="1"/>
    <col min="7" max="7" width="14.1796875" style="5" customWidth="1"/>
  </cols>
  <sheetData>
    <row r="1" spans="1:7" s="2" customFormat="1" ht="29" x14ac:dyDescent="0.35">
      <c r="A1" s="2" t="s">
        <v>0</v>
      </c>
      <c r="B1" s="2" t="s">
        <v>4</v>
      </c>
      <c r="C1" s="2" t="s">
        <v>1</v>
      </c>
      <c r="D1" s="6" t="s">
        <v>2</v>
      </c>
      <c r="E1" s="2" t="s">
        <v>3</v>
      </c>
      <c r="F1" s="6" t="s">
        <v>14</v>
      </c>
      <c r="G1" s="6" t="s">
        <v>15</v>
      </c>
    </row>
    <row r="2" spans="1:7" s="3" customFormat="1" ht="29" x14ac:dyDescent="0.35">
      <c r="A2" s="3" t="s">
        <v>5</v>
      </c>
      <c r="B2" s="2">
        <v>1</v>
      </c>
      <c r="C2" s="4" t="s">
        <v>6</v>
      </c>
      <c r="D2" s="2" t="s">
        <v>7</v>
      </c>
      <c r="E2" s="2">
        <v>1</v>
      </c>
      <c r="F2" s="13">
        <v>1119.31</v>
      </c>
      <c r="G2" s="12">
        <f>Tabela1[[#This Row],[VALOR UNITÁRIO (R$)]]*Tabela1[[#This Row],[QUANTIDADE]]</f>
        <v>1119.31</v>
      </c>
    </row>
    <row r="3" spans="1:7" ht="29" x14ac:dyDescent="0.35">
      <c r="A3" s="3" t="s">
        <v>5</v>
      </c>
      <c r="B3" s="2">
        <v>3</v>
      </c>
      <c r="C3" s="1" t="s">
        <v>9</v>
      </c>
      <c r="D3" s="2" t="s">
        <v>7</v>
      </c>
      <c r="E3" s="2">
        <v>1</v>
      </c>
      <c r="F3" s="13">
        <v>147.13999999999999</v>
      </c>
      <c r="G3" s="12">
        <f>Tabela1[[#This Row],[VALOR UNITÁRIO (R$)]]*Tabela1[[#This Row],[QUANTIDADE]]</f>
        <v>147.13999999999999</v>
      </c>
    </row>
    <row r="4" spans="1:7" ht="29" x14ac:dyDescent="0.35">
      <c r="A4" s="3" t="s">
        <v>5</v>
      </c>
      <c r="B4" s="2">
        <v>4</v>
      </c>
      <c r="C4" s="1" t="s">
        <v>10</v>
      </c>
      <c r="D4" s="2" t="s">
        <v>7</v>
      </c>
      <c r="E4" s="2">
        <v>1</v>
      </c>
      <c r="F4" s="13">
        <v>120.39</v>
      </c>
      <c r="G4" s="12">
        <f>Tabela1[[#This Row],[VALOR UNITÁRIO (R$)]]*Tabela1[[#This Row],[QUANTIDADE]]</f>
        <v>120.39</v>
      </c>
    </row>
    <row r="5" spans="1:7" x14ac:dyDescent="0.35">
      <c r="A5" s="3"/>
      <c r="B5" s="7"/>
      <c r="C5" s="7"/>
      <c r="D5" s="8" t="s">
        <v>13</v>
      </c>
      <c r="E5" s="6">
        <f>SUBTOTAL(109,E2:E4)</f>
        <v>3</v>
      </c>
      <c r="F5" s="16"/>
      <c r="G5" s="12">
        <f>SUBTOTAL(109,G2:G4)</f>
        <v>1386.84</v>
      </c>
    </row>
    <row r="7" spans="1:7" ht="29" x14ac:dyDescent="0.35">
      <c r="A7" s="2" t="s">
        <v>0</v>
      </c>
      <c r="B7" s="2" t="s">
        <v>4</v>
      </c>
      <c r="C7" s="2" t="s">
        <v>1</v>
      </c>
      <c r="D7" s="6" t="s">
        <v>2</v>
      </c>
      <c r="E7" s="2" t="s">
        <v>3</v>
      </c>
      <c r="F7" s="6" t="s">
        <v>14</v>
      </c>
      <c r="G7" s="6" t="s">
        <v>15</v>
      </c>
    </row>
    <row r="8" spans="1:7" ht="29" x14ac:dyDescent="0.35">
      <c r="A8" s="3" t="s">
        <v>16</v>
      </c>
      <c r="B8" s="2">
        <v>1</v>
      </c>
      <c r="C8" s="4" t="s">
        <v>6</v>
      </c>
      <c r="D8" s="2" t="s">
        <v>7</v>
      </c>
      <c r="E8" s="2">
        <v>5</v>
      </c>
      <c r="F8" s="13">
        <v>1119.31</v>
      </c>
      <c r="G8" s="12">
        <f>Tabela13[[#This Row],[VALOR UNITÁRIO (R$)]]*Tabela13[[#This Row],[QUANTIDADE]]</f>
        <v>5596.5499999999993</v>
      </c>
    </row>
    <row r="9" spans="1:7" ht="29" x14ac:dyDescent="0.35">
      <c r="A9" s="3" t="s">
        <v>16</v>
      </c>
      <c r="B9" s="2">
        <v>2</v>
      </c>
      <c r="C9" s="1" t="s">
        <v>8</v>
      </c>
      <c r="D9" s="2" t="s">
        <v>7</v>
      </c>
      <c r="E9" s="2">
        <v>6</v>
      </c>
      <c r="F9" s="13">
        <v>307.14999999999998</v>
      </c>
      <c r="G9" s="12">
        <f>Tabela13[[#This Row],[VALOR UNITÁRIO (R$)]]*Tabela13[[#This Row],[QUANTIDADE]]</f>
        <v>1842.8999999999999</v>
      </c>
    </row>
    <row r="10" spans="1:7" ht="29" x14ac:dyDescent="0.35">
      <c r="A10" s="3" t="s">
        <v>16</v>
      </c>
      <c r="B10" s="2">
        <v>3</v>
      </c>
      <c r="C10" s="1" t="s">
        <v>9</v>
      </c>
      <c r="D10" s="2" t="s">
        <v>7</v>
      </c>
      <c r="E10" s="2">
        <v>1</v>
      </c>
      <c r="F10" s="13">
        <v>147.13999999999999</v>
      </c>
      <c r="G10" s="12">
        <f>Tabela13[[#This Row],[VALOR UNITÁRIO (R$)]]*Tabela13[[#This Row],[QUANTIDADE]]</f>
        <v>147.13999999999999</v>
      </c>
    </row>
    <row r="11" spans="1:7" ht="29" x14ac:dyDescent="0.35">
      <c r="A11" s="3" t="s">
        <v>16</v>
      </c>
      <c r="B11" s="2">
        <v>4</v>
      </c>
      <c r="C11" s="1" t="s">
        <v>10</v>
      </c>
      <c r="D11" s="2" t="s">
        <v>7</v>
      </c>
      <c r="E11" s="2">
        <v>1</v>
      </c>
      <c r="F11" s="13">
        <v>120.39</v>
      </c>
      <c r="G11" s="12">
        <f>Tabela13[[#This Row],[VALOR UNITÁRIO (R$)]]*Tabela13[[#This Row],[QUANTIDADE]]</f>
        <v>120.39</v>
      </c>
    </row>
    <row r="12" spans="1:7" ht="29" x14ac:dyDescent="0.35">
      <c r="A12" s="3" t="s">
        <v>16</v>
      </c>
      <c r="B12" s="2">
        <v>5</v>
      </c>
      <c r="C12" s="1" t="s">
        <v>11</v>
      </c>
      <c r="D12" s="2" t="s">
        <v>7</v>
      </c>
      <c r="E12" s="2">
        <v>2</v>
      </c>
      <c r="F12" s="13">
        <v>138.75</v>
      </c>
      <c r="G12" s="12">
        <f>Tabela13[[#This Row],[VALOR UNITÁRIO (R$)]]*Tabela13[[#This Row],[QUANTIDADE]]</f>
        <v>277.5</v>
      </c>
    </row>
    <row r="13" spans="1:7" ht="29" x14ac:dyDescent="0.35">
      <c r="A13" s="3" t="s">
        <v>16</v>
      </c>
      <c r="B13" s="2">
        <v>6</v>
      </c>
      <c r="C13" s="1" t="s">
        <v>12</v>
      </c>
      <c r="D13" s="2" t="s">
        <v>7</v>
      </c>
      <c r="E13" s="2">
        <v>2</v>
      </c>
      <c r="F13" s="13">
        <v>216.81</v>
      </c>
      <c r="G13" s="12">
        <f>Tabela13[[#This Row],[VALOR UNITÁRIO (R$)]]*Tabela13[[#This Row],[QUANTIDADE]]</f>
        <v>433.62</v>
      </c>
    </row>
    <row r="14" spans="1:7" x14ac:dyDescent="0.35">
      <c r="A14" s="3"/>
      <c r="B14" s="7"/>
      <c r="C14" s="7"/>
      <c r="D14" s="8" t="s">
        <v>13</v>
      </c>
      <c r="E14" s="11">
        <f>SUBTOTAL(109,E8:E13)</f>
        <v>17</v>
      </c>
      <c r="F14" s="14"/>
      <c r="G14" s="15">
        <f>SUBTOTAL(109,G8:G13)</f>
        <v>8418.1</v>
      </c>
    </row>
    <row r="16" spans="1:7" ht="29" x14ac:dyDescent="0.35">
      <c r="A16" s="2" t="s">
        <v>0</v>
      </c>
      <c r="B16" s="2" t="s">
        <v>4</v>
      </c>
      <c r="C16" s="2" t="s">
        <v>1</v>
      </c>
      <c r="D16" s="6" t="s">
        <v>2</v>
      </c>
      <c r="E16" s="2" t="s">
        <v>3</v>
      </c>
      <c r="F16" s="6" t="s">
        <v>14</v>
      </c>
      <c r="G16" s="6" t="s">
        <v>15</v>
      </c>
    </row>
    <row r="17" spans="1:7" ht="29" x14ac:dyDescent="0.35">
      <c r="A17" s="4" t="s">
        <v>18</v>
      </c>
      <c r="B17" s="2">
        <v>1</v>
      </c>
      <c r="C17" s="4" t="s">
        <v>6</v>
      </c>
      <c r="D17" s="2" t="s">
        <v>7</v>
      </c>
      <c r="E17" s="2">
        <v>4</v>
      </c>
      <c r="F17" s="13">
        <v>1119.31</v>
      </c>
      <c r="G17" s="12">
        <f>Tabela134[[#This Row],[VALOR UNITÁRIO (R$)]]*Tabela134[[#This Row],[QUANTIDADE]]</f>
        <v>4477.24</v>
      </c>
    </row>
    <row r="18" spans="1:7" ht="29" x14ac:dyDescent="0.35">
      <c r="A18" s="4" t="s">
        <v>18</v>
      </c>
      <c r="B18" s="2">
        <v>2</v>
      </c>
      <c r="C18" s="1" t="s">
        <v>8</v>
      </c>
      <c r="D18" s="2" t="s">
        <v>7</v>
      </c>
      <c r="E18" s="2">
        <v>4</v>
      </c>
      <c r="F18" s="13">
        <v>307.14999999999998</v>
      </c>
      <c r="G18" s="12">
        <f>Tabela134[[#This Row],[VALOR UNITÁRIO (R$)]]*Tabela134[[#This Row],[QUANTIDADE]]</f>
        <v>1228.5999999999999</v>
      </c>
    </row>
    <row r="19" spans="1:7" x14ac:dyDescent="0.35">
      <c r="A19" s="3"/>
      <c r="B19" s="7"/>
      <c r="C19" s="7"/>
      <c r="D19" s="8" t="s">
        <v>13</v>
      </c>
      <c r="E19" s="11">
        <f>SUBTOTAL(109,E17:E18)</f>
        <v>8</v>
      </c>
      <c r="F19" s="9"/>
      <c r="G19" s="15">
        <f>SUBTOTAL(109,G17:G18)</f>
        <v>5705.84</v>
      </c>
    </row>
    <row r="21" spans="1:7" ht="29" x14ac:dyDescent="0.35">
      <c r="A21" s="2" t="s">
        <v>0</v>
      </c>
      <c r="B21" s="2" t="s">
        <v>4</v>
      </c>
      <c r="C21" s="2" t="s">
        <v>1</v>
      </c>
      <c r="D21" s="6" t="s">
        <v>2</v>
      </c>
      <c r="E21" s="2" t="s">
        <v>3</v>
      </c>
      <c r="F21" s="6" t="s">
        <v>14</v>
      </c>
      <c r="G21" s="6" t="s">
        <v>15</v>
      </c>
    </row>
    <row r="22" spans="1:7" ht="43.5" x14ac:dyDescent="0.35">
      <c r="A22" s="4" t="s">
        <v>17</v>
      </c>
      <c r="B22" s="2">
        <v>1</v>
      </c>
      <c r="C22" s="4" t="s">
        <v>6</v>
      </c>
      <c r="D22" s="2" t="s">
        <v>7</v>
      </c>
      <c r="E22" s="2">
        <v>2</v>
      </c>
      <c r="F22" s="13">
        <v>1119.31</v>
      </c>
      <c r="G22" s="12">
        <f>Tabela1345[[#This Row],[VALOR UNITÁRIO (R$)]]*Tabela1345[[#This Row],[QUANTIDADE]]</f>
        <v>2238.62</v>
      </c>
    </row>
    <row r="23" spans="1:7" ht="43.5" x14ac:dyDescent="0.35">
      <c r="A23" s="4" t="s">
        <v>17</v>
      </c>
      <c r="B23" s="2">
        <v>2</v>
      </c>
      <c r="C23" s="1" t="s">
        <v>8</v>
      </c>
      <c r="D23" s="2" t="s">
        <v>7</v>
      </c>
      <c r="E23" s="2">
        <v>2</v>
      </c>
      <c r="F23" s="13">
        <v>307.14999999999998</v>
      </c>
      <c r="G23" s="12">
        <f>Tabela1345[[#This Row],[VALOR UNITÁRIO (R$)]]*Tabela1345[[#This Row],[QUANTIDADE]]</f>
        <v>614.29999999999995</v>
      </c>
    </row>
    <row r="24" spans="1:7" x14ac:dyDescent="0.35">
      <c r="A24" s="3"/>
      <c r="B24" s="7"/>
      <c r="C24" s="7"/>
      <c r="D24" s="8" t="s">
        <v>13</v>
      </c>
      <c r="E24" s="11">
        <f>SUBTOTAL(109,E22:E23)</f>
        <v>4</v>
      </c>
      <c r="F24" s="9"/>
      <c r="G24" s="15">
        <f>SUBTOTAL(109,G22:G23)</f>
        <v>2852.92</v>
      </c>
    </row>
    <row r="26" spans="1:7" ht="29" x14ac:dyDescent="0.35">
      <c r="A26" s="2" t="s">
        <v>0</v>
      </c>
      <c r="B26" s="2" t="s">
        <v>4</v>
      </c>
      <c r="C26" s="2" t="s">
        <v>1</v>
      </c>
      <c r="D26" s="6" t="s">
        <v>2</v>
      </c>
      <c r="E26" s="2" t="s">
        <v>3</v>
      </c>
      <c r="F26" s="6" t="s">
        <v>14</v>
      </c>
      <c r="G26" s="6" t="s">
        <v>15</v>
      </c>
    </row>
    <row r="27" spans="1:7" ht="43.5" x14ac:dyDescent="0.35">
      <c r="A27" s="4" t="s">
        <v>19</v>
      </c>
      <c r="B27" s="2">
        <v>1</v>
      </c>
      <c r="C27" s="4" t="s">
        <v>6</v>
      </c>
      <c r="D27" s="2" t="s">
        <v>7</v>
      </c>
      <c r="E27" s="2">
        <v>2</v>
      </c>
      <c r="F27" s="13">
        <v>1119.31</v>
      </c>
      <c r="G27" s="12">
        <f>Tabela13456[[#This Row],[VALOR UNITÁRIO (R$)]]*Tabela13456[[#This Row],[QUANTIDADE]]</f>
        <v>2238.62</v>
      </c>
    </row>
    <row r="28" spans="1:7" ht="43.5" x14ac:dyDescent="0.35">
      <c r="A28" s="4" t="s">
        <v>19</v>
      </c>
      <c r="B28" s="2">
        <v>2</v>
      </c>
      <c r="C28" s="1" t="s">
        <v>8</v>
      </c>
      <c r="D28" s="2" t="s">
        <v>7</v>
      </c>
      <c r="E28" s="2">
        <v>2</v>
      </c>
      <c r="F28" s="13">
        <v>307.14999999999998</v>
      </c>
      <c r="G28" s="12">
        <f>Tabela13456[[#This Row],[VALOR UNITÁRIO (R$)]]*Tabela13456[[#This Row],[QUANTIDADE]]</f>
        <v>614.29999999999995</v>
      </c>
    </row>
    <row r="29" spans="1:7" x14ac:dyDescent="0.35">
      <c r="A29" s="3"/>
      <c r="B29" s="7"/>
      <c r="C29" s="7"/>
      <c r="D29" s="8" t="s">
        <v>13</v>
      </c>
      <c r="E29" s="11">
        <f>SUBTOTAL(109,E27:E28)</f>
        <v>4</v>
      </c>
      <c r="F29" s="9"/>
      <c r="G29" s="17">
        <f>SUBTOTAL(109,G27:G28)</f>
        <v>2852.92</v>
      </c>
    </row>
    <row r="31" spans="1:7" ht="29" x14ac:dyDescent="0.35">
      <c r="A31" s="2" t="s">
        <v>0</v>
      </c>
      <c r="B31" s="2" t="s">
        <v>4</v>
      </c>
      <c r="C31" s="2" t="s">
        <v>1</v>
      </c>
      <c r="D31" s="6" t="s">
        <v>2</v>
      </c>
      <c r="E31" s="2" t="s">
        <v>3</v>
      </c>
      <c r="F31" s="6" t="s">
        <v>14</v>
      </c>
      <c r="G31" s="6" t="s">
        <v>15</v>
      </c>
    </row>
    <row r="32" spans="1:7" ht="29" x14ac:dyDescent="0.35">
      <c r="A32" s="4" t="s">
        <v>20</v>
      </c>
      <c r="B32" s="2">
        <v>1</v>
      </c>
      <c r="C32" s="4" t="s">
        <v>6</v>
      </c>
      <c r="D32" s="2" t="s">
        <v>7</v>
      </c>
      <c r="E32" s="2">
        <v>4</v>
      </c>
      <c r="F32" s="13">
        <v>1119.31</v>
      </c>
      <c r="G32" s="17">
        <f>Tabela134567[[#This Row],[VALOR UNITÁRIO (R$)]]*Tabela134567[[#This Row],[QUANTIDADE]]</f>
        <v>4477.24</v>
      </c>
    </row>
    <row r="33" spans="1:7" ht="29" x14ac:dyDescent="0.35">
      <c r="A33" s="4" t="s">
        <v>20</v>
      </c>
      <c r="B33" s="2">
        <v>2</v>
      </c>
      <c r="C33" s="1" t="s">
        <v>8</v>
      </c>
      <c r="D33" s="2" t="s">
        <v>7</v>
      </c>
      <c r="E33" s="2">
        <v>4</v>
      </c>
      <c r="F33" s="13">
        <v>307.14999999999998</v>
      </c>
      <c r="G33" s="17">
        <f>Tabela134567[[#This Row],[VALOR UNITÁRIO (R$)]]*Tabela134567[[#This Row],[QUANTIDADE]]</f>
        <v>1228.5999999999999</v>
      </c>
    </row>
    <row r="34" spans="1:7" x14ac:dyDescent="0.35">
      <c r="A34" s="3"/>
      <c r="B34" s="7"/>
      <c r="C34" s="7"/>
      <c r="D34" s="8" t="s">
        <v>13</v>
      </c>
      <c r="E34" s="11">
        <f>SUBTOTAL(109,E32:E33)</f>
        <v>8</v>
      </c>
      <c r="F34" s="9"/>
      <c r="G34" s="15">
        <f>SUBTOTAL(109,G32:G33)</f>
        <v>5705.84</v>
      </c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tableParts count="6">
    <tablePart r:id="rId2"/>
    <tablePart r:id="rId3"/>
    <tablePart r:id="rId4"/>
    <tablePart r:id="rId5"/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workbookViewId="0">
      <selection activeCell="I9" sqref="I9"/>
    </sheetView>
  </sheetViews>
  <sheetFormatPr defaultRowHeight="14.5" x14ac:dyDescent="0.35"/>
  <cols>
    <col min="1" max="1" width="9.453125" customWidth="1"/>
    <col min="2" max="2" width="15.90625" bestFit="1" customWidth="1"/>
    <col min="3" max="3" width="35.7265625" customWidth="1"/>
    <col min="4" max="4" width="18.26953125" customWidth="1"/>
    <col min="5" max="5" width="14.1796875" style="2" customWidth="1"/>
    <col min="6" max="6" width="17.08984375" style="5" customWidth="1"/>
    <col min="7" max="7" width="14.1796875" style="5" customWidth="1"/>
  </cols>
  <sheetData>
    <row r="1" spans="1:7" s="2" customFormat="1" ht="29" x14ac:dyDescent="0.35">
      <c r="A1" s="2" t="s">
        <v>4</v>
      </c>
      <c r="B1" s="2" t="s">
        <v>0</v>
      </c>
      <c r="C1" s="2" t="s">
        <v>1</v>
      </c>
      <c r="D1" s="6" t="s">
        <v>2</v>
      </c>
      <c r="E1" s="2" t="s">
        <v>3</v>
      </c>
      <c r="F1" s="6" t="s">
        <v>14</v>
      </c>
      <c r="G1" s="6" t="s">
        <v>15</v>
      </c>
    </row>
    <row r="2" spans="1:7" s="3" customFormat="1" ht="29" x14ac:dyDescent="0.35">
      <c r="A2" s="2">
        <v>1</v>
      </c>
      <c r="B2" s="4" t="s">
        <v>5</v>
      </c>
      <c r="C2" s="4" t="s">
        <v>6</v>
      </c>
      <c r="D2" s="2" t="s">
        <v>7</v>
      </c>
      <c r="E2" s="2">
        <v>1</v>
      </c>
      <c r="F2" s="13">
        <v>1119.31</v>
      </c>
      <c r="G2" s="12">
        <f>Tabela18[[#This Row],[VALOR UNITÁRIO (R$)]]*Tabela18[[#This Row],[QUANTIDADE]]</f>
        <v>1119.31</v>
      </c>
    </row>
    <row r="3" spans="1:7" ht="29" x14ac:dyDescent="0.35">
      <c r="A3" s="2">
        <v>2</v>
      </c>
      <c r="B3" s="4" t="s">
        <v>5</v>
      </c>
      <c r="C3" s="1" t="s">
        <v>9</v>
      </c>
      <c r="D3" s="2" t="s">
        <v>7</v>
      </c>
      <c r="E3" s="2">
        <v>1</v>
      </c>
      <c r="F3" s="13">
        <v>147.13999999999999</v>
      </c>
      <c r="G3" s="12">
        <f>Tabela18[[#This Row],[VALOR UNITÁRIO (R$)]]*Tabela18[[#This Row],[QUANTIDADE]]</f>
        <v>147.13999999999999</v>
      </c>
    </row>
    <row r="4" spans="1:7" ht="29" x14ac:dyDescent="0.35">
      <c r="A4" s="2">
        <v>3</v>
      </c>
      <c r="B4" s="4" t="s">
        <v>5</v>
      </c>
      <c r="C4" s="1" t="s">
        <v>10</v>
      </c>
      <c r="D4" s="2" t="s">
        <v>7</v>
      </c>
      <c r="E4" s="2">
        <v>1</v>
      </c>
      <c r="F4" s="13">
        <v>120.39</v>
      </c>
      <c r="G4" s="12">
        <f>Tabela18[[#This Row],[VALOR UNITÁRIO (R$)]]*Tabela18[[#This Row],[QUANTIDADE]]</f>
        <v>120.39</v>
      </c>
    </row>
    <row r="5" spans="1:7" ht="29" x14ac:dyDescent="0.35">
      <c r="A5" s="2">
        <v>4</v>
      </c>
      <c r="B5" s="4" t="s">
        <v>16</v>
      </c>
      <c r="C5" s="4" t="s">
        <v>6</v>
      </c>
      <c r="D5" s="2" t="s">
        <v>7</v>
      </c>
      <c r="E5" s="2">
        <v>5</v>
      </c>
      <c r="F5" s="13">
        <v>1119.31</v>
      </c>
      <c r="G5" s="12">
        <f>Tabela18[[#This Row],[VALOR UNITÁRIO (R$)]]*Tabela18[[#This Row],[QUANTIDADE]]</f>
        <v>5596.5499999999993</v>
      </c>
    </row>
    <row r="6" spans="1:7" ht="29" x14ac:dyDescent="0.35">
      <c r="A6" s="2">
        <v>5</v>
      </c>
      <c r="B6" s="4" t="s">
        <v>16</v>
      </c>
      <c r="C6" s="1" t="s">
        <v>8</v>
      </c>
      <c r="D6" s="2" t="s">
        <v>7</v>
      </c>
      <c r="E6" s="2">
        <v>6</v>
      </c>
      <c r="F6" s="13">
        <v>307.14999999999998</v>
      </c>
      <c r="G6" s="12">
        <f>Tabela18[[#This Row],[VALOR UNITÁRIO (R$)]]*Tabela18[[#This Row],[QUANTIDADE]]</f>
        <v>1842.8999999999999</v>
      </c>
    </row>
    <row r="7" spans="1:7" ht="29" x14ac:dyDescent="0.35">
      <c r="A7" s="2">
        <v>6</v>
      </c>
      <c r="B7" s="4" t="s">
        <v>16</v>
      </c>
      <c r="C7" s="1" t="s">
        <v>9</v>
      </c>
      <c r="D7" s="2" t="s">
        <v>7</v>
      </c>
      <c r="E7" s="2">
        <v>1</v>
      </c>
      <c r="F7" s="13">
        <v>147.13999999999999</v>
      </c>
      <c r="G7" s="12">
        <f>Tabela18[[#This Row],[VALOR UNITÁRIO (R$)]]*Tabela18[[#This Row],[QUANTIDADE]]</f>
        <v>147.13999999999999</v>
      </c>
    </row>
    <row r="8" spans="1:7" ht="29" x14ac:dyDescent="0.35">
      <c r="A8" s="2">
        <v>7</v>
      </c>
      <c r="B8" s="4" t="s">
        <v>16</v>
      </c>
      <c r="C8" s="1" t="s">
        <v>10</v>
      </c>
      <c r="D8" s="2" t="s">
        <v>7</v>
      </c>
      <c r="E8" s="2">
        <v>1</v>
      </c>
      <c r="F8" s="13">
        <v>120.39</v>
      </c>
      <c r="G8" s="12">
        <f>Tabela18[[#This Row],[VALOR UNITÁRIO (R$)]]*Tabela18[[#This Row],[QUANTIDADE]]</f>
        <v>120.39</v>
      </c>
    </row>
    <row r="9" spans="1:7" ht="29" x14ac:dyDescent="0.35">
      <c r="A9" s="2">
        <v>8</v>
      </c>
      <c r="B9" s="4" t="s">
        <v>16</v>
      </c>
      <c r="C9" s="1" t="s">
        <v>11</v>
      </c>
      <c r="D9" s="2" t="s">
        <v>7</v>
      </c>
      <c r="E9" s="2">
        <v>2</v>
      </c>
      <c r="F9" s="13">
        <v>138.75</v>
      </c>
      <c r="G9" s="12">
        <f>Tabela18[[#This Row],[VALOR UNITÁRIO (R$)]]*Tabela18[[#This Row],[QUANTIDADE]]</f>
        <v>277.5</v>
      </c>
    </row>
    <row r="10" spans="1:7" ht="29" x14ac:dyDescent="0.35">
      <c r="A10" s="2">
        <v>9</v>
      </c>
      <c r="B10" s="4" t="s">
        <v>16</v>
      </c>
      <c r="C10" s="1" t="s">
        <v>12</v>
      </c>
      <c r="D10" s="2" t="s">
        <v>7</v>
      </c>
      <c r="E10" s="2">
        <v>2</v>
      </c>
      <c r="F10" s="13">
        <v>216.81</v>
      </c>
      <c r="G10" s="12">
        <f>Tabela18[[#This Row],[VALOR UNITÁRIO (R$)]]*Tabela18[[#This Row],[QUANTIDADE]]</f>
        <v>433.62</v>
      </c>
    </row>
    <row r="11" spans="1:7" ht="29" x14ac:dyDescent="0.35">
      <c r="A11" s="2">
        <v>10</v>
      </c>
      <c r="B11" s="4" t="s">
        <v>18</v>
      </c>
      <c r="C11" s="1" t="s">
        <v>6</v>
      </c>
      <c r="D11" s="2" t="s">
        <v>7</v>
      </c>
      <c r="E11" s="2">
        <v>4</v>
      </c>
      <c r="F11" s="13">
        <v>1119.31</v>
      </c>
      <c r="G11" s="12">
        <f>Tabela18[[#This Row],[VALOR UNITÁRIO (R$)]]*Tabela18[[#This Row],[QUANTIDADE]]</f>
        <v>4477.24</v>
      </c>
    </row>
    <row r="12" spans="1:7" ht="29" x14ac:dyDescent="0.35">
      <c r="A12" s="2">
        <v>11</v>
      </c>
      <c r="B12" s="4" t="s">
        <v>18</v>
      </c>
      <c r="C12" s="1" t="s">
        <v>8</v>
      </c>
      <c r="D12" s="2" t="s">
        <v>7</v>
      </c>
      <c r="E12" s="2">
        <v>4</v>
      </c>
      <c r="F12" s="13">
        <v>307.14999999999998</v>
      </c>
      <c r="G12" s="12">
        <f>Tabela18[[#This Row],[VALOR UNITÁRIO (R$)]]*Tabela18[[#This Row],[QUANTIDADE]]</f>
        <v>1228.5999999999999</v>
      </c>
    </row>
    <row r="13" spans="1:7" ht="43.5" x14ac:dyDescent="0.35">
      <c r="A13" s="2">
        <v>12</v>
      </c>
      <c r="B13" s="4" t="s">
        <v>17</v>
      </c>
      <c r="C13" s="1" t="s">
        <v>6</v>
      </c>
      <c r="D13" s="2" t="s">
        <v>7</v>
      </c>
      <c r="E13" s="2">
        <v>2</v>
      </c>
      <c r="F13" s="13">
        <v>1119.31</v>
      </c>
      <c r="G13" s="12">
        <f>Tabela18[[#This Row],[VALOR UNITÁRIO (R$)]]*Tabela18[[#This Row],[QUANTIDADE]]</f>
        <v>2238.62</v>
      </c>
    </row>
    <row r="14" spans="1:7" ht="43.5" x14ac:dyDescent="0.35">
      <c r="A14" s="2">
        <v>13</v>
      </c>
      <c r="B14" s="4" t="s">
        <v>17</v>
      </c>
      <c r="C14" s="1" t="s">
        <v>8</v>
      </c>
      <c r="D14" s="2" t="s">
        <v>7</v>
      </c>
      <c r="E14" s="2">
        <v>2</v>
      </c>
      <c r="F14" s="13">
        <v>307.14999999999998</v>
      </c>
      <c r="G14" s="12">
        <f>Tabela18[[#This Row],[VALOR UNITÁRIO (R$)]]*Tabela18[[#This Row],[QUANTIDADE]]</f>
        <v>614.29999999999995</v>
      </c>
    </row>
    <row r="15" spans="1:7" ht="43.5" x14ac:dyDescent="0.35">
      <c r="A15" s="2">
        <v>14</v>
      </c>
      <c r="B15" s="4" t="s">
        <v>19</v>
      </c>
      <c r="C15" s="1" t="s">
        <v>6</v>
      </c>
      <c r="D15" s="2" t="s">
        <v>7</v>
      </c>
      <c r="E15" s="2">
        <v>2</v>
      </c>
      <c r="F15" s="13">
        <v>1119.31</v>
      </c>
      <c r="G15" s="12">
        <f>Tabela18[[#This Row],[VALOR UNITÁRIO (R$)]]*Tabela18[[#This Row],[QUANTIDADE]]</f>
        <v>2238.62</v>
      </c>
    </row>
    <row r="16" spans="1:7" ht="43.5" x14ac:dyDescent="0.35">
      <c r="A16" s="2">
        <v>15</v>
      </c>
      <c r="B16" s="4" t="s">
        <v>19</v>
      </c>
      <c r="C16" s="1" t="s">
        <v>8</v>
      </c>
      <c r="D16" s="2" t="s">
        <v>7</v>
      </c>
      <c r="E16" s="2">
        <v>2</v>
      </c>
      <c r="F16" s="13">
        <v>307.14999999999998</v>
      </c>
      <c r="G16" s="12">
        <f>Tabela18[[#This Row],[VALOR UNITÁRIO (R$)]]*Tabela18[[#This Row],[QUANTIDADE]]</f>
        <v>614.29999999999995</v>
      </c>
    </row>
    <row r="17" spans="1:7" ht="29" x14ac:dyDescent="0.35">
      <c r="A17" s="2">
        <v>16</v>
      </c>
      <c r="B17" s="4" t="s">
        <v>20</v>
      </c>
      <c r="C17" s="1" t="s">
        <v>6</v>
      </c>
      <c r="D17" s="2" t="s">
        <v>7</v>
      </c>
      <c r="E17" s="2">
        <v>4</v>
      </c>
      <c r="F17" s="13">
        <v>1119.31</v>
      </c>
      <c r="G17" s="12">
        <f>Tabela18[[#This Row],[VALOR UNITÁRIO (R$)]]*Tabela18[[#This Row],[QUANTIDADE]]</f>
        <v>4477.24</v>
      </c>
    </row>
    <row r="18" spans="1:7" ht="29" x14ac:dyDescent="0.35">
      <c r="A18" s="2">
        <v>17</v>
      </c>
      <c r="B18" s="4" t="s">
        <v>20</v>
      </c>
      <c r="C18" s="1" t="s">
        <v>8</v>
      </c>
      <c r="D18" s="2" t="s">
        <v>7</v>
      </c>
      <c r="E18" s="2">
        <v>4</v>
      </c>
      <c r="F18" s="13">
        <v>307.14999999999998</v>
      </c>
      <c r="G18" s="12">
        <f>Tabela18[[#This Row],[VALOR UNITÁRIO (R$)]]*Tabela18[[#This Row],[QUANTIDADE]]</f>
        <v>1228.5999999999999</v>
      </c>
    </row>
    <row r="19" spans="1:7" x14ac:dyDescent="0.35">
      <c r="A19" s="4"/>
      <c r="B19" s="2"/>
      <c r="C19" s="1"/>
      <c r="D19" s="18" t="s">
        <v>21</v>
      </c>
      <c r="E19" s="2">
        <f>SUBTOTAL(109,Tabela18[QUANTIDADE])</f>
        <v>44</v>
      </c>
      <c r="G19" s="12">
        <f>SUBTOTAL(109,Tabela18[VALOR TOTAL (R$)])</f>
        <v>26922.459999999992</v>
      </c>
    </row>
    <row r="20" spans="1:7" x14ac:dyDescent="0.35">
      <c r="A20" s="3"/>
      <c r="B20" s="2"/>
      <c r="C20" s="1"/>
      <c r="D20" s="2"/>
    </row>
    <row r="21" spans="1:7" x14ac:dyDescent="0.35">
      <c r="A21" s="3"/>
      <c r="B21" s="2"/>
      <c r="C21" s="1"/>
      <c r="D21" s="2"/>
    </row>
    <row r="22" spans="1:7" x14ac:dyDescent="0.35">
      <c r="A22" s="3"/>
      <c r="B22" s="2"/>
      <c r="C22" s="1"/>
      <c r="D22" s="2"/>
    </row>
    <row r="23" spans="1:7" x14ac:dyDescent="0.35">
      <c r="A23" s="3"/>
      <c r="B23" s="2"/>
      <c r="C23" s="1"/>
      <c r="D23" s="2"/>
    </row>
    <row r="24" spans="1:7" x14ac:dyDescent="0.35">
      <c r="A24" s="3"/>
      <c r="B24" s="2"/>
      <c r="C24" s="1"/>
      <c r="D24" s="2"/>
    </row>
    <row r="25" spans="1:7" x14ac:dyDescent="0.35">
      <c r="A25" s="3"/>
      <c r="B25" s="2"/>
      <c r="C25" s="1"/>
      <c r="D25" s="2"/>
    </row>
    <row r="26" spans="1:7" x14ac:dyDescent="0.35">
      <c r="A26" s="3"/>
      <c r="B26" s="2"/>
      <c r="C26" s="1"/>
      <c r="D26" s="2"/>
    </row>
    <row r="27" spans="1:7" x14ac:dyDescent="0.35">
      <c r="A27" s="3"/>
      <c r="B27" s="2"/>
      <c r="C27" s="1"/>
      <c r="D27" s="2"/>
    </row>
    <row r="28" spans="1:7" x14ac:dyDescent="0.35">
      <c r="A28" s="3"/>
      <c r="B28" s="2"/>
      <c r="C28" s="1"/>
      <c r="D28" s="2"/>
    </row>
    <row r="29" spans="1:7" x14ac:dyDescent="0.35">
      <c r="A29" s="3"/>
      <c r="B29" s="2"/>
      <c r="C29" s="1"/>
      <c r="D29" s="2"/>
    </row>
    <row r="30" spans="1:7" x14ac:dyDescent="0.35">
      <c r="A30" s="3"/>
      <c r="B30" s="2"/>
      <c r="C30" s="1"/>
      <c r="D30" s="2"/>
    </row>
    <row r="31" spans="1:7" x14ac:dyDescent="0.35">
      <c r="A31" s="3"/>
      <c r="B31" s="2"/>
      <c r="C31" s="1"/>
      <c r="D31" s="2"/>
    </row>
    <row r="32" spans="1:7" x14ac:dyDescent="0.35">
      <c r="A32" s="3"/>
      <c r="B32" s="2"/>
      <c r="C32" s="1"/>
      <c r="D32" s="2"/>
    </row>
    <row r="33" spans="1:7" x14ac:dyDescent="0.35">
      <c r="A33" s="3"/>
      <c r="B33" s="2"/>
      <c r="C33" s="1"/>
      <c r="D33" s="2"/>
    </row>
    <row r="34" spans="1:7" x14ac:dyDescent="0.35">
      <c r="A34" s="3"/>
      <c r="B34" s="2"/>
      <c r="C34" s="1"/>
      <c r="D34" s="2"/>
    </row>
    <row r="35" spans="1:7" x14ac:dyDescent="0.35">
      <c r="A35" s="3"/>
      <c r="B35" s="2"/>
      <c r="C35" s="1"/>
      <c r="D35" s="2"/>
    </row>
    <row r="36" spans="1:7" x14ac:dyDescent="0.35">
      <c r="A36" s="3"/>
      <c r="B36" s="2"/>
      <c r="C36" s="1"/>
      <c r="D36" s="2"/>
    </row>
    <row r="37" spans="1:7" x14ac:dyDescent="0.35">
      <c r="A37" s="3"/>
      <c r="B37" s="2"/>
      <c r="C37" s="1"/>
      <c r="D37" s="2"/>
    </row>
    <row r="38" spans="1:7" x14ac:dyDescent="0.35">
      <c r="A38" s="3"/>
      <c r="B38" s="2"/>
      <c r="C38" s="1"/>
      <c r="D38" s="2"/>
    </row>
    <row r="39" spans="1:7" x14ac:dyDescent="0.35">
      <c r="A39" s="3"/>
      <c r="B39" s="2"/>
      <c r="C39" s="1"/>
      <c r="D39" s="2"/>
    </row>
    <row r="40" spans="1:7" x14ac:dyDescent="0.35">
      <c r="A40" s="3"/>
      <c r="B40" s="2"/>
      <c r="C40" s="1"/>
      <c r="D40" s="2"/>
    </row>
    <row r="41" spans="1:7" x14ac:dyDescent="0.35">
      <c r="A41" s="3"/>
      <c r="B41" s="2"/>
      <c r="C41" s="1"/>
      <c r="D41" s="2"/>
    </row>
    <row r="43" spans="1:7" ht="29" x14ac:dyDescent="0.35">
      <c r="A43" s="2" t="s">
        <v>0</v>
      </c>
      <c r="B43" s="2" t="s">
        <v>4</v>
      </c>
      <c r="C43" s="2" t="s">
        <v>1</v>
      </c>
      <c r="D43" s="6" t="s">
        <v>2</v>
      </c>
      <c r="E43" s="2" t="s">
        <v>3</v>
      </c>
      <c r="F43" s="6" t="s">
        <v>14</v>
      </c>
      <c r="G43" s="6" t="s">
        <v>15</v>
      </c>
    </row>
    <row r="44" spans="1:7" ht="29" x14ac:dyDescent="0.35">
      <c r="A44" s="3" t="s">
        <v>16</v>
      </c>
      <c r="B44" s="2">
        <v>1</v>
      </c>
      <c r="C44" s="4" t="s">
        <v>6</v>
      </c>
      <c r="D44" s="2" t="s">
        <v>7</v>
      </c>
      <c r="E44" s="2">
        <v>5</v>
      </c>
    </row>
    <row r="45" spans="1:7" ht="29" x14ac:dyDescent="0.35">
      <c r="A45" s="3" t="s">
        <v>16</v>
      </c>
      <c r="B45" s="2">
        <v>2</v>
      </c>
      <c r="C45" s="1" t="s">
        <v>8</v>
      </c>
      <c r="D45" s="2" t="s">
        <v>7</v>
      </c>
      <c r="E45" s="2">
        <v>6</v>
      </c>
    </row>
    <row r="46" spans="1:7" ht="29" x14ac:dyDescent="0.35">
      <c r="A46" s="3" t="s">
        <v>16</v>
      </c>
      <c r="B46" s="2">
        <v>3</v>
      </c>
      <c r="C46" s="1" t="s">
        <v>9</v>
      </c>
      <c r="D46" s="2" t="s">
        <v>7</v>
      </c>
      <c r="E46" s="2">
        <v>1</v>
      </c>
    </row>
    <row r="47" spans="1:7" ht="29" x14ac:dyDescent="0.35">
      <c r="A47" s="3" t="s">
        <v>16</v>
      </c>
      <c r="B47" s="2">
        <v>4</v>
      </c>
      <c r="C47" s="1" t="s">
        <v>10</v>
      </c>
      <c r="D47" s="2" t="s">
        <v>7</v>
      </c>
      <c r="E47" s="2">
        <v>1</v>
      </c>
    </row>
    <row r="48" spans="1:7" ht="29" x14ac:dyDescent="0.35">
      <c r="A48" s="3" t="s">
        <v>16</v>
      </c>
      <c r="B48" s="2">
        <v>5</v>
      </c>
      <c r="C48" s="1" t="s">
        <v>11</v>
      </c>
      <c r="D48" s="2" t="s">
        <v>7</v>
      </c>
      <c r="E48" s="2">
        <v>2</v>
      </c>
    </row>
    <row r="49" spans="1:7" ht="29" x14ac:dyDescent="0.35">
      <c r="A49" s="3" t="s">
        <v>16</v>
      </c>
      <c r="B49" s="2">
        <v>6</v>
      </c>
      <c r="C49" s="1" t="s">
        <v>12</v>
      </c>
      <c r="D49" s="2" t="s">
        <v>7</v>
      </c>
      <c r="E49" s="2">
        <v>2</v>
      </c>
    </row>
    <row r="50" spans="1:7" x14ac:dyDescent="0.35">
      <c r="A50" s="3"/>
      <c r="B50" s="7"/>
      <c r="C50" s="7"/>
      <c r="D50" s="8" t="s">
        <v>13</v>
      </c>
      <c r="E50" s="11">
        <f>SUBTOTAL(109,E44:E49)</f>
        <v>17</v>
      </c>
      <c r="F50" s="9"/>
      <c r="G50" s="10"/>
    </row>
    <row r="52" spans="1:7" ht="29" x14ac:dyDescent="0.35">
      <c r="A52" s="2" t="s">
        <v>0</v>
      </c>
      <c r="B52" s="2" t="s">
        <v>4</v>
      </c>
      <c r="C52" s="2" t="s">
        <v>1</v>
      </c>
      <c r="D52" s="6" t="s">
        <v>2</v>
      </c>
      <c r="E52" s="2" t="s">
        <v>3</v>
      </c>
      <c r="F52" s="6" t="s">
        <v>14</v>
      </c>
      <c r="G52" s="6" t="s">
        <v>15</v>
      </c>
    </row>
    <row r="53" spans="1:7" ht="58" x14ac:dyDescent="0.35">
      <c r="A53" s="4" t="s">
        <v>18</v>
      </c>
      <c r="B53" s="2">
        <v>1</v>
      </c>
      <c r="C53" s="4" t="s">
        <v>6</v>
      </c>
      <c r="D53" s="2" t="s">
        <v>7</v>
      </c>
      <c r="E53" s="2">
        <v>4</v>
      </c>
    </row>
    <row r="54" spans="1:7" ht="58" x14ac:dyDescent="0.35">
      <c r="A54" s="4" t="s">
        <v>18</v>
      </c>
      <c r="B54" s="2">
        <v>2</v>
      </c>
      <c r="C54" s="1" t="s">
        <v>8</v>
      </c>
      <c r="D54" s="2" t="s">
        <v>7</v>
      </c>
      <c r="E54" s="2">
        <v>4</v>
      </c>
    </row>
    <row r="55" spans="1:7" x14ac:dyDescent="0.35">
      <c r="A55" s="3"/>
      <c r="B55" s="7"/>
      <c r="C55" s="7"/>
      <c r="D55" s="8" t="s">
        <v>13</v>
      </c>
      <c r="E55" s="11">
        <f>SUBTOTAL(109,E53:E54)</f>
        <v>8</v>
      </c>
      <c r="F55" s="9"/>
      <c r="G55" s="10"/>
    </row>
    <row r="57" spans="1:7" ht="29" x14ac:dyDescent="0.35">
      <c r="A57" s="2" t="s">
        <v>0</v>
      </c>
      <c r="B57" s="2" t="s">
        <v>4</v>
      </c>
      <c r="C57" s="2" t="s">
        <v>1</v>
      </c>
      <c r="D57" s="6" t="s">
        <v>2</v>
      </c>
      <c r="E57" s="2" t="s">
        <v>3</v>
      </c>
      <c r="F57" s="6" t="s">
        <v>14</v>
      </c>
      <c r="G57" s="6" t="s">
        <v>15</v>
      </c>
    </row>
    <row r="58" spans="1:7" ht="87" x14ac:dyDescent="0.35">
      <c r="A58" s="4" t="s">
        <v>17</v>
      </c>
      <c r="B58" s="2">
        <v>1</v>
      </c>
      <c r="C58" s="4" t="s">
        <v>6</v>
      </c>
      <c r="D58" s="2" t="s">
        <v>7</v>
      </c>
      <c r="E58" s="2">
        <v>2</v>
      </c>
    </row>
    <row r="59" spans="1:7" ht="87" x14ac:dyDescent="0.35">
      <c r="A59" s="4" t="s">
        <v>17</v>
      </c>
      <c r="B59" s="2">
        <v>2</v>
      </c>
      <c r="C59" s="1" t="s">
        <v>8</v>
      </c>
      <c r="D59" s="2" t="s">
        <v>7</v>
      </c>
      <c r="E59" s="2">
        <v>2</v>
      </c>
    </row>
    <row r="60" spans="1:7" x14ac:dyDescent="0.35">
      <c r="A60" s="3"/>
      <c r="B60" s="7"/>
      <c r="C60" s="7"/>
      <c r="D60" s="8" t="s">
        <v>13</v>
      </c>
      <c r="E60" s="11">
        <f>SUBTOTAL(109,E58:E59)</f>
        <v>4</v>
      </c>
      <c r="F60" s="9"/>
      <c r="G60" s="10"/>
    </row>
    <row r="62" spans="1:7" ht="29" x14ac:dyDescent="0.35">
      <c r="A62" s="2" t="s">
        <v>0</v>
      </c>
      <c r="B62" s="2" t="s">
        <v>4</v>
      </c>
      <c r="C62" s="2" t="s">
        <v>1</v>
      </c>
      <c r="D62" s="6" t="s">
        <v>2</v>
      </c>
      <c r="E62" s="2" t="s">
        <v>3</v>
      </c>
      <c r="F62" s="6" t="s">
        <v>14</v>
      </c>
      <c r="G62" s="6" t="s">
        <v>15</v>
      </c>
    </row>
    <row r="63" spans="1:7" ht="72.5" x14ac:dyDescent="0.35">
      <c r="A63" s="4" t="s">
        <v>19</v>
      </c>
      <c r="B63" s="2">
        <v>1</v>
      </c>
      <c r="C63" s="4" t="s">
        <v>6</v>
      </c>
      <c r="D63" s="2" t="s">
        <v>7</v>
      </c>
      <c r="E63" s="2">
        <v>2</v>
      </c>
    </row>
    <row r="64" spans="1:7" ht="72.5" x14ac:dyDescent="0.35">
      <c r="A64" s="4" t="s">
        <v>19</v>
      </c>
      <c r="B64" s="2">
        <v>2</v>
      </c>
      <c r="C64" s="1" t="s">
        <v>8</v>
      </c>
      <c r="D64" s="2" t="s">
        <v>7</v>
      </c>
      <c r="E64" s="2">
        <v>2</v>
      </c>
    </row>
    <row r="65" spans="1:7" x14ac:dyDescent="0.35">
      <c r="A65" s="3"/>
      <c r="B65" s="7"/>
      <c r="C65" s="7"/>
      <c r="D65" s="8" t="s">
        <v>13</v>
      </c>
      <c r="E65" s="11">
        <f>SUBTOTAL(109,E63:E64)</f>
        <v>4</v>
      </c>
      <c r="F65" s="9"/>
      <c r="G65" s="10"/>
    </row>
    <row r="67" spans="1:7" ht="29" x14ac:dyDescent="0.35">
      <c r="A67" s="2" t="s">
        <v>0</v>
      </c>
      <c r="B67" s="2" t="s">
        <v>4</v>
      </c>
      <c r="C67" s="2" t="s">
        <v>1</v>
      </c>
      <c r="D67" s="6" t="s">
        <v>2</v>
      </c>
      <c r="E67" s="2" t="s">
        <v>3</v>
      </c>
      <c r="F67" s="6" t="s">
        <v>14</v>
      </c>
      <c r="G67" s="6" t="s">
        <v>15</v>
      </c>
    </row>
    <row r="68" spans="1:7" ht="58" x14ac:dyDescent="0.35">
      <c r="A68" s="4" t="s">
        <v>20</v>
      </c>
      <c r="B68" s="2">
        <v>1</v>
      </c>
      <c r="C68" s="4" t="s">
        <v>6</v>
      </c>
      <c r="D68" s="2" t="s">
        <v>7</v>
      </c>
      <c r="E68" s="2">
        <v>4</v>
      </c>
    </row>
    <row r="69" spans="1:7" ht="58" x14ac:dyDescent="0.35">
      <c r="A69" s="4" t="s">
        <v>20</v>
      </c>
      <c r="B69" s="2">
        <v>2</v>
      </c>
      <c r="C69" s="1" t="s">
        <v>8</v>
      </c>
      <c r="D69" s="2" t="s">
        <v>7</v>
      </c>
      <c r="E69" s="2">
        <v>4</v>
      </c>
    </row>
    <row r="70" spans="1:7" x14ac:dyDescent="0.35">
      <c r="A70" s="3"/>
      <c r="B70" s="7"/>
      <c r="C70" s="7"/>
      <c r="D70" s="8" t="s">
        <v>13</v>
      </c>
      <c r="E70" s="11">
        <f>SUBTOTAL(109,E68:E69)</f>
        <v>8</v>
      </c>
      <c r="F70" s="9"/>
      <c r="G70" s="10"/>
    </row>
  </sheetData>
  <pageMargins left="0.511811024" right="0.511811024" top="0.78740157499999996" bottom="0.78740157499999996" header="0.31496062000000002" footer="0.31496062000000002"/>
  <tableParts count="6">
    <tablePart r:id="rId1"/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Qd Demonstratvio por Unidade</vt:lpstr>
      <vt:lpstr>Qd Demonstrativo Geral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Orino do Amaral Neto</dc:creator>
  <cp:lastModifiedBy>Francisco Orino do Amaral Neto</cp:lastModifiedBy>
  <dcterms:created xsi:type="dcterms:W3CDTF">2024-12-18T16:24:01Z</dcterms:created>
  <dcterms:modified xsi:type="dcterms:W3CDTF">2024-12-18T17:27:11Z</dcterms:modified>
</cp:coreProperties>
</file>